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drawings/drawing1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drawings/drawing19.xml" ContentType="application/vnd.openxmlformats-officedocument.drawingml.chartshapes+xml"/>
  <Override PartName="/xl/charts/chart15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drawings/drawing24.xml" ContentType="application/vnd.openxmlformats-officedocument.drawingml.chartshapes+xml"/>
  <Override PartName="/xl/charts/chart20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21.xml" ContentType="application/vnd.openxmlformats-officedocument.drawingml.chart+xml"/>
  <Override PartName="/xl/drawings/drawing29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30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charts/chart26.xml" ContentType="application/vnd.openxmlformats-officedocument.drawingml.chart+xml"/>
  <Override PartName="/xl/drawings/drawing36.xml" ContentType="application/vnd.openxmlformats-officedocument.drawingml.chartshapes+xml"/>
  <Override PartName="/xl/charts/chart27.xml" ContentType="application/vnd.openxmlformats-officedocument.drawingml.chart+xml"/>
  <Override PartName="/xl/drawings/drawing37.xml" ContentType="application/vnd.openxmlformats-officedocument.drawing+xml"/>
  <Override PartName="/xl/charts/chart28.xml" ContentType="application/vnd.openxmlformats-officedocument.drawingml.chart+xml"/>
  <Override PartName="/xl/drawings/drawing38.xml" ContentType="application/vnd.openxmlformats-officedocument.drawing+xml"/>
  <Override PartName="/xl/embeddings/oleObject2.bin" ContentType="application/vnd.openxmlformats-officedocument.oleObject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39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40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41.xml" ContentType="application/vnd.openxmlformats-officedocument.drawing+xml"/>
  <Override PartName="/xl/charts/chart37.xml" ContentType="application/vnd.openxmlformats-officedocument.drawingml.chart+xml"/>
  <Override PartName="/xl/drawings/drawing42.xml" ContentType="application/vnd.openxmlformats-officedocument.drawing+xml"/>
  <Override PartName="/xl/charts/chart38.xml" ContentType="application/vnd.openxmlformats-officedocument.drawingml.chart+xml"/>
  <Override PartName="/xl/drawings/drawing43.xml" ContentType="application/vnd.openxmlformats-officedocument.drawingml.chartshapes+xml"/>
  <Override PartName="/xl/charts/chart39.xml" ContentType="application/vnd.openxmlformats-officedocument.drawingml.chart+xml"/>
  <Override PartName="/xl/drawings/drawing44.xml" ContentType="application/vnd.openxmlformats-officedocument.drawing+xml"/>
  <Override PartName="/xl/charts/chart40.xml" ContentType="application/vnd.openxmlformats-officedocument.drawingml.chart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S:\scst\ZOP\Zwischenspeicher für ZOP-Upload\Opfikon\Geschäftsbericht\"/>
    </mc:Choice>
  </mc:AlternateContent>
  <xr:revisionPtr revIDLastSave="0" documentId="8_{23E7DD49-22CC-4982-A2E7-A67049FA4A57}" xr6:coauthVersionLast="47" xr6:coauthVersionMax="47" xr10:uidLastSave="{00000000-0000-0000-0000-000000000000}"/>
  <bookViews>
    <workbookView xWindow="-120" yWindow="-120" windowWidth="29040" windowHeight="15840" tabRatio="783" xr2:uid="{3CD786C2-512F-4FD9-B505-78BA3E3C7BE6}"/>
  </bookViews>
  <sheets>
    <sheet name="Titelblatt" sheetId="1" r:id="rId1"/>
    <sheet name="Titelbl(Z)" sheetId="2" r:id="rId2"/>
    <sheet name="Nico1" sheetId="3" r:id="rId3"/>
    <sheet name="Inhaltsverz1" sheetId="4" r:id="rId4"/>
    <sheet name="Gemeinder1" sheetId="5" r:id="rId5"/>
    <sheet name="Gemeinder(Z)" sheetId="6" r:id="rId6"/>
    <sheet name="Organi Opf1" sheetId="7" r:id="rId7"/>
    <sheet name="Organi2" sheetId="8" r:id="rId8"/>
    <sheet name="Präsid1a" sheetId="50" r:id="rId9"/>
    <sheet name="Präsid1b" sheetId="9" r:id="rId10"/>
    <sheet name="Präsid2" sheetId="10" r:id="rId11"/>
    <sheet name="Präsid(Z)" sheetId="11" r:id="rId12"/>
    <sheet name="Präsid3" sheetId="12" r:id="rId13"/>
    <sheet name="Präsid4" sheetId="13" r:id="rId14"/>
    <sheet name="Finanz1" sheetId="14" r:id="rId15"/>
    <sheet name="Finanz2" sheetId="15" r:id="rId16"/>
    <sheet name="Finanz3" sheetId="16" r:id="rId17"/>
    <sheet name="Bau1" sheetId="17" r:id="rId18"/>
    <sheet name="Bau(Z)" sheetId="18" r:id="rId19"/>
    <sheet name="Bau2" sheetId="19" r:id="rId20"/>
    <sheet name="Bau3" sheetId="20" r:id="rId21"/>
    <sheet name="Sicherheit 1" sheetId="27" r:id="rId22"/>
    <sheet name="Sicherheit 2" sheetId="28" r:id="rId23"/>
    <sheet name="Allg_J&amp;S(Z)" sheetId="42" r:id="rId24"/>
    <sheet name="Allg_J&amp;S1" sheetId="43" r:id="rId25"/>
    <sheet name="Allg_J&amp;S2" sheetId="44" r:id="rId26"/>
    <sheet name="Allg_J&amp;S3" sheetId="51" r:id="rId27"/>
    <sheet name="Allg_J&amp;S4" sheetId="45" r:id="rId28"/>
    <sheet name="Ges_Umw1a" sheetId="52" r:id="rId29"/>
    <sheet name="Ges_Umw1b" sheetId="55" r:id="rId30"/>
    <sheet name="Ges_Umw(Z)" sheetId="30" r:id="rId31"/>
    <sheet name="Ges_Umw2" sheetId="31" r:id="rId32"/>
    <sheet name="Ges_Umw3" sheetId="32" r:id="rId33"/>
    <sheet name="Sozial1" sheetId="33" r:id="rId34"/>
    <sheet name="Sozial2" sheetId="34" r:id="rId35"/>
    <sheet name="Sozial(Z)" sheetId="35" r:id="rId36"/>
    <sheet name="Sozial3" sheetId="36" r:id="rId37"/>
    <sheet name="Sozial4" sheetId="37" r:id="rId38"/>
    <sheet name="Sozial5" sheetId="38" r:id="rId39"/>
    <sheet name="Alterssied(Z)" sheetId="39" r:id="rId40"/>
    <sheet name="Sozial6" sheetId="40" r:id="rId41"/>
    <sheet name="Schule(Z)" sheetId="46" r:id="rId42"/>
    <sheet name="Schule1" sheetId="47" r:id="rId43"/>
    <sheet name="Schule2" sheetId="48" r:id="rId44"/>
    <sheet name="Schule3" sheetId="49" r:id="rId4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1" i="42" l="1"/>
  <c r="B82" i="42"/>
  <c r="B83" i="42"/>
  <c r="B84" i="42"/>
  <c r="B85" i="42"/>
  <c r="B86" i="42"/>
  <c r="B87" i="42"/>
  <c r="B88" i="42"/>
  <c r="B89" i="42"/>
  <c r="B90" i="42"/>
  <c r="B91" i="42"/>
  <c r="B92" i="42"/>
  <c r="B93" i="42"/>
  <c r="B94" i="42"/>
  <c r="B95" i="42"/>
  <c r="B96" i="42"/>
  <c r="B97" i="42"/>
  <c r="B98" i="42"/>
  <c r="B99" i="42"/>
  <c r="B100" i="42"/>
  <c r="B101" i="42"/>
  <c r="B102" i="42"/>
  <c r="B103" i="42"/>
  <c r="B104" i="42"/>
  <c r="B105" i="42"/>
  <c r="B106" i="42"/>
  <c r="B107" i="42"/>
  <c r="B108" i="42"/>
  <c r="B109" i="42"/>
  <c r="B110" i="42"/>
  <c r="B111" i="42"/>
  <c r="B112" i="42"/>
  <c r="B113" i="42"/>
  <c r="B114" i="42"/>
  <c r="B115" i="42"/>
  <c r="B116" i="42"/>
  <c r="B117" i="42"/>
  <c r="B118" i="42"/>
  <c r="B119" i="42"/>
  <c r="B120" i="42"/>
  <c r="B121" i="42"/>
  <c r="B122" i="42"/>
  <c r="B123" i="42"/>
  <c r="B124" i="42"/>
  <c r="B125" i="42"/>
  <c r="E5" i="43"/>
  <c r="E6" i="43"/>
  <c r="E7" i="43"/>
  <c r="E8" i="43"/>
  <c r="E9" i="43"/>
  <c r="E10" i="43"/>
  <c r="E11" i="43"/>
  <c r="E12" i="43"/>
  <c r="E13" i="43"/>
  <c r="E14" i="43"/>
  <c r="E15" i="43"/>
  <c r="E16" i="43"/>
  <c r="E17" i="43"/>
  <c r="E18" i="43"/>
  <c r="E19" i="43"/>
  <c r="E20" i="43"/>
  <c r="E21" i="43"/>
  <c r="E22" i="43"/>
  <c r="E23" i="43"/>
  <c r="E24" i="43"/>
  <c r="E25" i="43"/>
  <c r="E26" i="43"/>
  <c r="E27" i="43"/>
  <c r="E28" i="43"/>
  <c r="E29" i="43"/>
  <c r="E30" i="43"/>
  <c r="E31" i="43"/>
  <c r="E32" i="43"/>
  <c r="E33" i="43"/>
  <c r="E34" i="43"/>
  <c r="E35" i="43"/>
  <c r="E36" i="43"/>
  <c r="E37" i="43"/>
  <c r="E38" i="43"/>
  <c r="E39" i="43"/>
  <c r="E40" i="43"/>
  <c r="E41" i="43"/>
  <c r="E42" i="43"/>
  <c r="E43" i="43"/>
  <c r="E44" i="43"/>
  <c r="E45" i="43"/>
  <c r="E46" i="43"/>
  <c r="E47" i="43"/>
  <c r="E48" i="43"/>
  <c r="E49" i="43"/>
  <c r="E50" i="43"/>
  <c r="C25" i="44"/>
  <c r="D25" i="44"/>
  <c r="E25" i="44"/>
  <c r="G25" i="44"/>
  <c r="I25" i="44"/>
  <c r="J25" i="44"/>
  <c r="L25" i="44"/>
  <c r="M25" i="44"/>
  <c r="O25" i="44"/>
  <c r="B20" i="45"/>
  <c r="C20" i="45"/>
  <c r="D20" i="45"/>
  <c r="E20" i="45"/>
  <c r="B36" i="45"/>
  <c r="C36" i="45"/>
  <c r="D36" i="45"/>
  <c r="E36" i="45"/>
  <c r="D17" i="39"/>
  <c r="H5" i="17"/>
  <c r="C6" i="17"/>
  <c r="D6" i="17" s="1"/>
  <c r="F6" i="17"/>
  <c r="G6" i="17"/>
  <c r="H6" i="17"/>
  <c r="C7" i="17"/>
  <c r="D7" i="17" s="1"/>
  <c r="F7" i="17"/>
  <c r="G7" i="17" s="1"/>
  <c r="H7" i="17"/>
  <c r="C8" i="17"/>
  <c r="D8" i="17"/>
  <c r="F8" i="17"/>
  <c r="G8" i="17" s="1"/>
  <c r="H8" i="17"/>
  <c r="C9" i="17"/>
  <c r="D9" i="17" s="1"/>
  <c r="F9" i="17"/>
  <c r="G9" i="17" s="1"/>
  <c r="H9" i="17"/>
  <c r="C10" i="17"/>
  <c r="D10" i="17" s="1"/>
  <c r="F10" i="17"/>
  <c r="G10" i="17"/>
  <c r="H10" i="17"/>
  <c r="C11" i="17"/>
  <c r="D11" i="17" s="1"/>
  <c r="F11" i="17"/>
  <c r="G11" i="17"/>
  <c r="H11" i="17"/>
  <c r="C12" i="17"/>
  <c r="D12" i="17"/>
  <c r="F12" i="17"/>
  <c r="G12" i="17" s="1"/>
  <c r="H12" i="17"/>
  <c r="B13" i="17"/>
  <c r="C13" i="17"/>
  <c r="D13" i="17" s="1"/>
  <c r="F13" i="17"/>
  <c r="G13" i="17"/>
  <c r="H13" i="17"/>
  <c r="B14" i="17"/>
  <c r="C14" i="17" s="1"/>
  <c r="D14" i="17" s="1"/>
  <c r="F14" i="17"/>
  <c r="G14" i="17" s="1"/>
  <c r="B15" i="17"/>
  <c r="C15" i="17" s="1"/>
  <c r="D15" i="17" s="1"/>
  <c r="F15" i="17"/>
  <c r="G15" i="17"/>
  <c r="H15" i="17"/>
  <c r="B16" i="17"/>
  <c r="H16" i="17" s="1"/>
  <c r="F16" i="17"/>
  <c r="G16" i="17" s="1"/>
  <c r="B17" i="17"/>
  <c r="C17" i="17"/>
  <c r="D17" i="17" s="1"/>
  <c r="F17" i="17"/>
  <c r="G17" i="17"/>
  <c r="H17" i="17"/>
  <c r="B18" i="17"/>
  <c r="C18" i="17" s="1"/>
  <c r="D18" i="17" s="1"/>
  <c r="F18" i="17"/>
  <c r="G18" i="17" s="1"/>
  <c r="B19" i="17"/>
  <c r="C19" i="17" s="1"/>
  <c r="D19" i="17" s="1"/>
  <c r="F19" i="17"/>
  <c r="G19" i="17"/>
  <c r="H19" i="17"/>
  <c r="B20" i="17"/>
  <c r="H20" i="17" s="1"/>
  <c r="F20" i="17"/>
  <c r="G20" i="17" s="1"/>
  <c r="B21" i="17"/>
  <c r="C21" i="17"/>
  <c r="D21" i="17" s="1"/>
  <c r="F21" i="17"/>
  <c r="G21" i="17"/>
  <c r="H21" i="17"/>
  <c r="B22" i="17"/>
  <c r="C22" i="17" s="1"/>
  <c r="D22" i="17" s="1"/>
  <c r="F22" i="17"/>
  <c r="G22" i="17" s="1"/>
  <c r="B23" i="17"/>
  <c r="C23" i="17" s="1"/>
  <c r="D23" i="17" s="1"/>
  <c r="F23" i="17"/>
  <c r="G23" i="17"/>
  <c r="H23" i="17"/>
  <c r="B24" i="17"/>
  <c r="H24" i="17" s="1"/>
  <c r="F24" i="17"/>
  <c r="G24" i="17" s="1"/>
  <c r="B25" i="17"/>
  <c r="C25" i="17"/>
  <c r="D25" i="17" s="1"/>
  <c r="F25" i="17"/>
  <c r="G25" i="17"/>
  <c r="H25" i="17"/>
  <c r="B26" i="17"/>
  <c r="C26" i="17" s="1"/>
  <c r="D26" i="17" s="1"/>
  <c r="F26" i="17"/>
  <c r="G26" i="17" s="1"/>
  <c r="B27" i="17"/>
  <c r="C27" i="17" s="1"/>
  <c r="D27" i="17" s="1"/>
  <c r="F27" i="17"/>
  <c r="G27" i="17"/>
  <c r="H27" i="17"/>
  <c r="B28" i="17"/>
  <c r="H28" i="17" s="1"/>
  <c r="F28" i="17"/>
  <c r="G28" i="17" s="1"/>
  <c r="B29" i="17"/>
  <c r="C29" i="17"/>
  <c r="D29" i="17" s="1"/>
  <c r="B30" i="17"/>
  <c r="C30" i="17"/>
  <c r="D30" i="17" s="1"/>
  <c r="B31" i="17"/>
  <c r="C31" i="17" s="1"/>
  <c r="D31" i="17" s="1"/>
  <c r="B32" i="17"/>
  <c r="C32" i="17" s="1"/>
  <c r="D32" i="17" s="1"/>
  <c r="B33" i="17"/>
  <c r="C34" i="17" s="1"/>
  <c r="D34" i="17" s="1"/>
  <c r="B34" i="17"/>
  <c r="B35" i="17"/>
  <c r="C35" i="17" s="1"/>
  <c r="D35" i="17" s="1"/>
  <c r="B36" i="17"/>
  <c r="H36" i="17" s="1"/>
  <c r="F36" i="17"/>
  <c r="G36" i="17"/>
  <c r="B37" i="17"/>
  <c r="C37" i="17"/>
  <c r="D37" i="17" s="1"/>
  <c r="F37" i="17"/>
  <c r="G37" i="17" s="1"/>
  <c r="H37" i="17"/>
  <c r="B38" i="17"/>
  <c r="C39" i="17" s="1"/>
  <c r="D39" i="17" s="1"/>
  <c r="F38" i="17"/>
  <c r="G38" i="17" s="1"/>
  <c r="B39" i="17"/>
  <c r="F39" i="17"/>
  <c r="G39" i="17" s="1"/>
  <c r="H39" i="17"/>
  <c r="B40" i="17"/>
  <c r="H40" i="17" s="1"/>
  <c r="F40" i="17"/>
  <c r="G40" i="17"/>
  <c r="B41" i="17"/>
  <c r="C41" i="17"/>
  <c r="D41" i="17" s="1"/>
  <c r="F41" i="17"/>
  <c r="G41" i="17" s="1"/>
  <c r="H41" i="17"/>
  <c r="B42" i="17"/>
  <c r="C43" i="17" s="1"/>
  <c r="D43" i="17" s="1"/>
  <c r="F42" i="17"/>
  <c r="G42" i="17" s="1"/>
  <c r="B43" i="17"/>
  <c r="F43" i="17"/>
  <c r="G43" i="17" s="1"/>
  <c r="H43" i="17"/>
  <c r="B44" i="17"/>
  <c r="H44" i="17" s="1"/>
  <c r="F44" i="17"/>
  <c r="G44" i="17"/>
  <c r="B45" i="17"/>
  <c r="C45" i="17"/>
  <c r="D45" i="17" s="1"/>
  <c r="F45" i="17"/>
  <c r="G45" i="17" s="1"/>
  <c r="H45" i="17"/>
  <c r="B46" i="17"/>
  <c r="C47" i="17" s="1"/>
  <c r="D47" i="17" s="1"/>
  <c r="F46" i="17"/>
  <c r="G46" i="17" s="1"/>
  <c r="B47" i="17"/>
  <c r="F47" i="17"/>
  <c r="G47" i="17" s="1"/>
  <c r="H47" i="17"/>
  <c r="B48" i="17"/>
  <c r="H48" i="17" s="1"/>
  <c r="F48" i="17"/>
  <c r="G48" i="17"/>
  <c r="B49" i="17"/>
  <c r="C49" i="17"/>
  <c r="D49" i="17" s="1"/>
  <c r="F49" i="17"/>
  <c r="G49" i="17" s="1"/>
  <c r="H49" i="17"/>
  <c r="B50" i="17"/>
  <c r="C51" i="17" s="1"/>
  <c r="D51" i="17" s="1"/>
  <c r="F50" i="17"/>
  <c r="G50" i="17" s="1"/>
  <c r="B51" i="17"/>
  <c r="F51" i="17"/>
  <c r="G51" i="17" s="1"/>
  <c r="H51" i="17"/>
  <c r="B52" i="17"/>
  <c r="H52" i="17" s="1"/>
  <c r="F52" i="17"/>
  <c r="G52" i="17"/>
  <c r="B53" i="17"/>
  <c r="C53" i="17"/>
  <c r="D53" i="17" s="1"/>
  <c r="F53" i="17"/>
  <c r="G53" i="17" s="1"/>
  <c r="H53" i="17"/>
  <c r="B54" i="17"/>
  <c r="C55" i="17" s="1"/>
  <c r="D55" i="17" s="1"/>
  <c r="F54" i="17"/>
  <c r="G54" i="17" s="1"/>
  <c r="B55" i="17"/>
  <c r="F55" i="17"/>
  <c r="G55" i="17" s="1"/>
  <c r="H55" i="17"/>
  <c r="B56" i="17"/>
  <c r="H56" i="17" s="1"/>
  <c r="F56" i="17"/>
  <c r="G56" i="17"/>
  <c r="B57" i="17"/>
  <c r="C57" i="17"/>
  <c r="D57" i="17" s="1"/>
  <c r="F57" i="17"/>
  <c r="G57" i="17" s="1"/>
  <c r="H57" i="17"/>
  <c r="C58" i="17"/>
  <c r="D58" i="17" s="1"/>
  <c r="F58" i="17"/>
  <c r="G58" i="17"/>
  <c r="H58" i="17"/>
  <c r="C59" i="17"/>
  <c r="D59" i="17" s="1"/>
  <c r="G59" i="17"/>
  <c r="H59" i="17"/>
  <c r="C8" i="20"/>
  <c r="F8" i="20"/>
  <c r="D16" i="20"/>
  <c r="E16" i="20"/>
  <c r="F16" i="20"/>
  <c r="H11" i="14"/>
  <c r="I11" i="14"/>
  <c r="I20" i="14"/>
  <c r="J20" i="14"/>
  <c r="I26" i="14"/>
  <c r="J26" i="14"/>
  <c r="M5" i="16"/>
  <c r="M6" i="16"/>
  <c r="C7" i="16"/>
  <c r="D7" i="16"/>
  <c r="E7" i="16"/>
  <c r="F7" i="16"/>
  <c r="G7" i="16"/>
  <c r="H7" i="16"/>
  <c r="I7" i="16"/>
  <c r="J7" i="16"/>
  <c r="K7" i="16"/>
  <c r="L7" i="16"/>
  <c r="M7" i="16"/>
  <c r="M8" i="16"/>
  <c r="M9" i="16"/>
  <c r="M12" i="16" s="1"/>
  <c r="M10" i="16"/>
  <c r="C11" i="16"/>
  <c r="D11" i="16"/>
  <c r="E11" i="16"/>
  <c r="F11" i="16"/>
  <c r="H11" i="16"/>
  <c r="I11" i="16"/>
  <c r="J11" i="16"/>
  <c r="K11" i="16"/>
  <c r="L11" i="16"/>
  <c r="C12" i="16"/>
  <c r="D12" i="16"/>
  <c r="E12" i="16"/>
  <c r="F12" i="16"/>
  <c r="H12" i="16"/>
  <c r="I12" i="16"/>
  <c r="J12" i="16"/>
  <c r="K12" i="16"/>
  <c r="L12" i="16"/>
  <c r="M13" i="16"/>
  <c r="M16" i="16" s="1"/>
  <c r="M14" i="16"/>
  <c r="M15" i="16"/>
  <c r="C16" i="16"/>
  <c r="D16" i="16"/>
  <c r="E16" i="16"/>
  <c r="F16" i="16"/>
  <c r="G16" i="16"/>
  <c r="H16" i="16"/>
  <c r="I16" i="16"/>
  <c r="J16" i="16"/>
  <c r="K16" i="16"/>
  <c r="L16" i="16"/>
  <c r="D36" i="5"/>
  <c r="E36" i="5"/>
  <c r="F36" i="5"/>
  <c r="G36" i="5"/>
  <c r="H36" i="5"/>
  <c r="E3" i="30"/>
  <c r="F3" i="30"/>
  <c r="G3" i="30"/>
  <c r="H3" i="30"/>
  <c r="I3" i="30"/>
  <c r="J3" i="30"/>
  <c r="E4" i="30"/>
  <c r="F4" i="30"/>
  <c r="G4" i="30"/>
  <c r="H4" i="30"/>
  <c r="I4" i="30"/>
  <c r="J4" i="30"/>
  <c r="E5" i="30"/>
  <c r="F5" i="30"/>
  <c r="G5" i="30"/>
  <c r="H5" i="30"/>
  <c r="I5" i="30"/>
  <c r="J5" i="30"/>
  <c r="K5" i="30"/>
  <c r="L5" i="30"/>
  <c r="E6" i="30"/>
  <c r="G6" i="30"/>
  <c r="J6" i="30"/>
  <c r="K6" i="30"/>
  <c r="L6" i="30"/>
  <c r="E7" i="30"/>
  <c r="L7" i="30"/>
  <c r="E8" i="30"/>
  <c r="L8" i="30"/>
  <c r="E9" i="30"/>
  <c r="L9" i="30"/>
  <c r="L10" i="30"/>
  <c r="E11" i="30"/>
  <c r="L11" i="30"/>
  <c r="F34" i="31"/>
  <c r="F35" i="31"/>
  <c r="F36" i="31"/>
  <c r="F37" i="31"/>
  <c r="F38" i="31"/>
  <c r="F39" i="31"/>
  <c r="F40" i="31"/>
  <c r="F41" i="31"/>
  <c r="F42" i="31"/>
  <c r="F43" i="31"/>
  <c r="F44" i="31"/>
  <c r="F45" i="31"/>
  <c r="B46" i="31"/>
  <c r="C46" i="31"/>
  <c r="D46" i="31"/>
  <c r="E46" i="31"/>
  <c r="F46" i="31"/>
  <c r="G46" i="31"/>
  <c r="H46" i="31"/>
  <c r="I46" i="31"/>
  <c r="I30" i="32"/>
  <c r="K3" i="30" s="1"/>
  <c r="L3" i="30" s="1"/>
  <c r="I31" i="32"/>
  <c r="K4" i="30" s="1"/>
  <c r="L4" i="30" s="1"/>
  <c r="B35" i="32"/>
  <c r="B36" i="32"/>
  <c r="B37" i="32"/>
  <c r="E10" i="30" s="1"/>
  <c r="B10" i="11"/>
  <c r="B11" i="11"/>
  <c r="B12" i="11"/>
  <c r="B13" i="11"/>
  <c r="B14" i="11"/>
  <c r="B15" i="11"/>
  <c r="B29" i="11"/>
  <c r="B30" i="11"/>
  <c r="B31" i="11"/>
  <c r="B33" i="11"/>
  <c r="B34" i="11"/>
  <c r="I41" i="11"/>
  <c r="I19" i="50"/>
  <c r="G8" i="10"/>
  <c r="G9" i="10"/>
  <c r="G10" i="10"/>
  <c r="G12" i="10"/>
  <c r="G13" i="10"/>
  <c r="G14" i="10"/>
  <c r="G15" i="10"/>
  <c r="G16" i="10"/>
  <c r="G17" i="10"/>
  <c r="G18" i="10"/>
  <c r="G19" i="10"/>
  <c r="G21" i="10"/>
  <c r="G22" i="10"/>
  <c r="B23" i="10"/>
  <c r="C23" i="10"/>
  <c r="D23" i="10"/>
  <c r="E23" i="10"/>
  <c r="F23" i="10"/>
  <c r="G23" i="10"/>
  <c r="E6" i="46"/>
  <c r="E7" i="46"/>
  <c r="E8" i="46"/>
  <c r="E9" i="46"/>
  <c r="E10" i="46"/>
  <c r="E11" i="46"/>
  <c r="E12" i="46"/>
  <c r="E13" i="46"/>
  <c r="E14" i="46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E45" i="48"/>
  <c r="E46" i="48"/>
  <c r="E47" i="48"/>
  <c r="E48" i="48"/>
  <c r="E49" i="48"/>
  <c r="E50" i="48"/>
  <c r="E51" i="48"/>
  <c r="E52" i="48"/>
  <c r="E53" i="48"/>
  <c r="E54" i="48"/>
  <c r="E55" i="48"/>
  <c r="E56" i="48"/>
  <c r="E57" i="48"/>
  <c r="E58" i="48"/>
  <c r="E59" i="48"/>
  <c r="E60" i="48"/>
  <c r="E61" i="48"/>
  <c r="E62" i="48"/>
  <c r="B63" i="48"/>
  <c r="C63" i="48"/>
  <c r="D63" i="48"/>
  <c r="D65" i="48" s="1"/>
  <c r="D66" i="48" s="1"/>
  <c r="E64" i="48"/>
  <c r="C65" i="48"/>
  <c r="C66" i="48" s="1"/>
  <c r="D7" i="49"/>
  <c r="E7" i="49"/>
  <c r="G7" i="49"/>
  <c r="F8" i="49"/>
  <c r="F9" i="49"/>
  <c r="F7" i="49" s="1"/>
  <c r="F10" i="49"/>
  <c r="F11" i="49"/>
  <c r="D13" i="49"/>
  <c r="E13" i="49"/>
  <c r="G13" i="49"/>
  <c r="F14" i="49"/>
  <c r="F15" i="49"/>
  <c r="F13" i="49" s="1"/>
  <c r="F16" i="49"/>
  <c r="F17" i="49"/>
  <c r="F18" i="49"/>
  <c r="F19" i="49"/>
  <c r="F20" i="49"/>
  <c r="F21" i="49"/>
  <c r="F22" i="49"/>
  <c r="F23" i="49"/>
  <c r="F24" i="49"/>
  <c r="F25" i="49"/>
  <c r="F26" i="49"/>
  <c r="D28" i="49"/>
  <c r="D37" i="49" s="1"/>
  <c r="E28" i="49"/>
  <c r="G28" i="49"/>
  <c r="F29" i="49"/>
  <c r="F28" i="49" s="1"/>
  <c r="F30" i="49"/>
  <c r="F31" i="49"/>
  <c r="F32" i="49"/>
  <c r="F33" i="49"/>
  <c r="F34" i="49"/>
  <c r="F35" i="49"/>
  <c r="E37" i="49"/>
  <c r="G37" i="49"/>
  <c r="G42" i="28"/>
  <c r="H42" i="28"/>
  <c r="I42" i="28"/>
  <c r="J42" i="28"/>
  <c r="K42" i="28"/>
  <c r="C8" i="35"/>
  <c r="D52" i="33"/>
  <c r="F52" i="33"/>
  <c r="H12" i="34"/>
  <c r="I12" i="34"/>
  <c r="H18" i="34"/>
  <c r="I18" i="34"/>
  <c r="C24" i="34"/>
  <c r="D24" i="34"/>
  <c r="J29" i="36"/>
  <c r="M29" i="36"/>
  <c r="P29" i="36"/>
  <c r="J50" i="36"/>
  <c r="M50" i="36"/>
  <c r="P50" i="36"/>
  <c r="M35" i="37"/>
  <c r="O35" i="37"/>
  <c r="Q35" i="37"/>
  <c r="C8" i="40"/>
  <c r="C12" i="40" s="1"/>
  <c r="E8" i="40"/>
  <c r="C10" i="40"/>
  <c r="E10" i="40"/>
  <c r="D12" i="40"/>
  <c r="E15" i="40"/>
  <c r="C3" i="2"/>
  <c r="C4" i="2"/>
  <c r="C5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D20" i="2"/>
  <c r="B21" i="2"/>
  <c r="C21" i="2"/>
  <c r="D21" i="2"/>
  <c r="B22" i="2"/>
  <c r="C22" i="2"/>
  <c r="D22" i="2"/>
  <c r="B23" i="2"/>
  <c r="D23" i="2"/>
  <c r="B24" i="2"/>
  <c r="D24" i="2"/>
  <c r="B25" i="2"/>
  <c r="D25" i="2"/>
  <c r="B26" i="2"/>
  <c r="D26" i="2"/>
  <c r="B27" i="2"/>
  <c r="D27" i="2"/>
  <c r="B28" i="2"/>
  <c r="D28" i="2"/>
  <c r="B29" i="2"/>
  <c r="C29" i="2"/>
  <c r="D29" i="2"/>
  <c r="B30" i="2"/>
  <c r="C30" i="2"/>
  <c r="D30" i="2"/>
  <c r="B31" i="2"/>
  <c r="C31" i="2"/>
  <c r="D31" i="2"/>
  <c r="B32" i="2"/>
  <c r="C32" i="2"/>
  <c r="D32" i="2"/>
  <c r="B33" i="2"/>
  <c r="C33" i="2"/>
  <c r="D33" i="2"/>
  <c r="B34" i="2"/>
  <c r="C34" i="2"/>
  <c r="D34" i="2"/>
  <c r="B35" i="2"/>
  <c r="C35" i="2"/>
  <c r="D35" i="2"/>
  <c r="B36" i="2"/>
  <c r="C36" i="2"/>
  <c r="D36" i="2"/>
  <c r="B37" i="2"/>
  <c r="C37" i="2"/>
  <c r="D37" i="2"/>
  <c r="B38" i="2"/>
  <c r="C38" i="2"/>
  <c r="D38" i="2"/>
  <c r="B39" i="2"/>
  <c r="C39" i="2"/>
  <c r="D39" i="2"/>
  <c r="B40" i="2"/>
  <c r="C40" i="2"/>
  <c r="D40" i="2"/>
  <c r="B41" i="2"/>
  <c r="C41" i="2"/>
  <c r="D41" i="2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C47" i="2"/>
  <c r="D47" i="2"/>
  <c r="B48" i="2"/>
  <c r="C48" i="2"/>
  <c r="D48" i="2"/>
  <c r="B49" i="2"/>
  <c r="C49" i="2"/>
  <c r="D49" i="2"/>
  <c r="B50" i="2"/>
  <c r="C50" i="2"/>
  <c r="D50" i="2"/>
  <c r="B51" i="2"/>
  <c r="C51" i="2"/>
  <c r="C52" i="2"/>
  <c r="F37" i="49" l="1"/>
  <c r="C17" i="40"/>
  <c r="E12" i="40"/>
  <c r="E63" i="48"/>
  <c r="M11" i="16"/>
  <c r="C56" i="17"/>
  <c r="D56" i="17" s="1"/>
  <c r="H54" i="17"/>
  <c r="C52" i="17"/>
  <c r="D52" i="17" s="1"/>
  <c r="H50" i="17"/>
  <c r="C48" i="17"/>
  <c r="D48" i="17" s="1"/>
  <c r="H46" i="17"/>
  <c r="C44" i="17"/>
  <c r="D44" i="17" s="1"/>
  <c r="H42" i="17"/>
  <c r="C40" i="17"/>
  <c r="D40" i="17" s="1"/>
  <c r="H38" i="17"/>
  <c r="C36" i="17"/>
  <c r="D36" i="17" s="1"/>
  <c r="C33" i="17"/>
  <c r="D33" i="17" s="1"/>
  <c r="C28" i="17"/>
  <c r="D28" i="17" s="1"/>
  <c r="H26" i="17"/>
  <c r="C24" i="17"/>
  <c r="D24" i="17" s="1"/>
  <c r="H22" i="17"/>
  <c r="C20" i="17"/>
  <c r="D20" i="17" s="1"/>
  <c r="H18" i="17"/>
  <c r="C16" i="17"/>
  <c r="D16" i="17" s="1"/>
  <c r="H14" i="17"/>
  <c r="B65" i="48"/>
  <c r="B66" i="48" s="1"/>
  <c r="C54" i="17"/>
  <c r="D54" i="17" s="1"/>
  <c r="C50" i="17"/>
  <c r="D50" i="17" s="1"/>
  <c r="C46" i="17"/>
  <c r="D46" i="17" s="1"/>
  <c r="C42" i="17"/>
  <c r="D42" i="17" s="1"/>
  <c r="C38" i="17"/>
  <c r="D38" i="17" s="1"/>
  <c r="E65" i="48" l="1"/>
  <c r="F17" i="48" l="1"/>
  <c r="F45" i="48"/>
  <c r="F53" i="48"/>
  <c r="F37" i="48"/>
  <c r="F61" i="48"/>
  <c r="F65" i="48"/>
  <c r="F13" i="48"/>
  <c r="F21" i="48"/>
  <c r="F25" i="48"/>
  <c r="F29" i="48"/>
  <c r="F33" i="48"/>
  <c r="F41" i="48"/>
  <c r="F49" i="48"/>
  <c r="F57" i="48"/>
  <c r="F56" i="48"/>
  <c r="F47" i="48"/>
  <c r="F14" i="48"/>
  <c r="F36" i="48"/>
  <c r="F51" i="48"/>
  <c r="F34" i="48"/>
  <c r="F43" i="48"/>
  <c r="F30" i="48"/>
  <c r="F48" i="48"/>
  <c r="F23" i="48"/>
  <c r="F28" i="48"/>
  <c r="F26" i="48"/>
  <c r="F40" i="48"/>
  <c r="F20" i="48"/>
  <c r="F35" i="48"/>
  <c r="F18" i="48"/>
  <c r="F42" i="48"/>
  <c r="F32" i="48"/>
  <c r="F62" i="48"/>
  <c r="F22" i="48"/>
  <c r="F12" i="48"/>
  <c r="F27" i="48"/>
  <c r="F16" i="48"/>
  <c r="F46" i="48"/>
  <c r="F60" i="48"/>
  <c r="F19" i="48"/>
  <c r="F58" i="48"/>
  <c r="F44" i="48"/>
  <c r="F24" i="48"/>
  <c r="F54" i="48"/>
  <c r="F31" i="48"/>
  <c r="F39" i="48"/>
  <c r="F64" i="48"/>
  <c r="F38" i="48"/>
  <c r="F52" i="48"/>
  <c r="F15" i="48"/>
  <c r="F50" i="48"/>
  <c r="F55" i="48"/>
  <c r="F59" i="48"/>
  <c r="E66" i="48"/>
  <c r="F63" i="48"/>
</calcChain>
</file>

<file path=xl/sharedStrings.xml><?xml version="1.0" encoding="utf-8"?>
<sst xmlns="http://schemas.openxmlformats.org/spreadsheetml/2006/main" count="976" uniqueCount="733">
  <si>
    <t>Einwohner</t>
  </si>
  <si>
    <t>Wohnungen</t>
  </si>
  <si>
    <t>Steuereinnahmen</t>
  </si>
  <si>
    <t>Arbeitsstätten</t>
  </si>
  <si>
    <t>blau= keine Werte vorhanden</t>
  </si>
  <si>
    <t>rot=Zahlen vom Statistischen Amt</t>
  </si>
  <si>
    <t>Sitzverteilung, Ratsgeschäfte</t>
  </si>
  <si>
    <t>Steueramt, Städtische Finanzlage (Finanzkennzahlen)</t>
  </si>
  <si>
    <t>Wohnbautätigkeit, Baubewilligungsverfahren, Strassen / Wege,</t>
  </si>
  <si>
    <t>öffentliches Kanalisationsnetz, Winterdienst</t>
  </si>
  <si>
    <t xml:space="preserve">Fürsorge-, Alters- und Vormundschaftsbereich, </t>
  </si>
  <si>
    <t>Alterszentrum Gibeleich</t>
  </si>
  <si>
    <t>Schülerzahlen Volksschule, Musikschule und Kindergarten,</t>
  </si>
  <si>
    <t>Personalbestand</t>
  </si>
  <si>
    <t>Gemeinderatssitzungen</t>
  </si>
  <si>
    <t>davon Doppelsitzungen</t>
  </si>
  <si>
    <t>Wahlgeschäfte</t>
  </si>
  <si>
    <t>Sachgeschäfte</t>
  </si>
  <si>
    <t>Vorstossbehandlungen</t>
  </si>
  <si>
    <t>Total Geschäfte</t>
  </si>
  <si>
    <t>Kurzinformationen aus dem Stadtrat</t>
  </si>
  <si>
    <t>Gemeinderat</t>
  </si>
  <si>
    <t>Für Kreisdiagramm</t>
  </si>
  <si>
    <t>CVP</t>
  </si>
  <si>
    <t>GV</t>
  </si>
  <si>
    <t>LDU</t>
  </si>
  <si>
    <t>EVP</t>
  </si>
  <si>
    <t>FDP</t>
  </si>
  <si>
    <t>NIO</t>
  </si>
  <si>
    <t>FPS</t>
  </si>
  <si>
    <t>SVP</t>
  </si>
  <si>
    <t>SP</t>
  </si>
  <si>
    <t>Stadtrat</t>
  </si>
  <si>
    <t>Jahr</t>
  </si>
  <si>
    <t>Total</t>
  </si>
  <si>
    <t>Männer</t>
  </si>
  <si>
    <t>Frauen</t>
  </si>
  <si>
    <t>Geschäfte</t>
  </si>
  <si>
    <t>Gemeindeabstimmungen und Wahlen</t>
  </si>
  <si>
    <t xml:space="preserve">Total </t>
  </si>
  <si>
    <t>Ja -</t>
  </si>
  <si>
    <t>Nein -</t>
  </si>
  <si>
    <t>Stimm-</t>
  </si>
  <si>
    <t>Stimmen</t>
  </si>
  <si>
    <t>beteiligung</t>
  </si>
  <si>
    <t>Abteilung</t>
  </si>
  <si>
    <t>voll</t>
  </si>
  <si>
    <t>Teilzeit</t>
  </si>
  <si>
    <t>Verwaltungsstab</t>
  </si>
  <si>
    <t>Sozialabteilung</t>
  </si>
  <si>
    <t>Alterszentrum:</t>
  </si>
  <si>
    <t>-  Verwaltung</t>
  </si>
  <si>
    <t>-  Pflege und Betreuung</t>
  </si>
  <si>
    <t xml:space="preserve"> - Hausdienst</t>
  </si>
  <si>
    <t xml:space="preserve"> - Restaurant</t>
  </si>
  <si>
    <t xml:space="preserve"> - Lehrlinge</t>
  </si>
  <si>
    <t>Finanzabteilung</t>
  </si>
  <si>
    <t>Bauabteilung</t>
  </si>
  <si>
    <t>Diverse:</t>
  </si>
  <si>
    <t>- Betreibungsamt</t>
  </si>
  <si>
    <t>- Lehrlinge</t>
  </si>
  <si>
    <t>Bestand an Medien</t>
  </si>
  <si>
    <t>Total Medien</t>
  </si>
  <si>
    <t>Bücher</t>
  </si>
  <si>
    <t>Kassetten</t>
  </si>
  <si>
    <t>CD</t>
  </si>
  <si>
    <t>Spiele</t>
  </si>
  <si>
    <t>Zeitschriften</t>
  </si>
  <si>
    <t>CD-Rom</t>
  </si>
  <si>
    <t>Ausleihung von Medien</t>
  </si>
  <si>
    <t>Betreibungsamt</t>
  </si>
  <si>
    <t>Abstimmungen und Wahlen</t>
  </si>
  <si>
    <t>Total Zahlungsbefehle</t>
  </si>
  <si>
    <t>brieflich</t>
  </si>
  <si>
    <t>vorzeitig</t>
  </si>
  <si>
    <t>Urne</t>
  </si>
  <si>
    <t>Friedensrichter</t>
  </si>
  <si>
    <t>Erledigte Fälle</t>
  </si>
  <si>
    <t>Natürliche Personen</t>
  </si>
  <si>
    <t>Juristische Personen</t>
  </si>
  <si>
    <t>Quellensteuerpflichtige</t>
  </si>
  <si>
    <t>Total Steuerpflichtige</t>
  </si>
  <si>
    <t>Wochenaufenthalter</t>
  </si>
  <si>
    <t>Steuerbares</t>
  </si>
  <si>
    <t>Einkommen</t>
  </si>
  <si>
    <t>Vermögen</t>
  </si>
  <si>
    <t xml:space="preserve">          Natürliche Personen</t>
  </si>
  <si>
    <t xml:space="preserve">          Juristische Personen</t>
  </si>
  <si>
    <t xml:space="preserve">          Total</t>
  </si>
  <si>
    <t>Steuerfüsse</t>
  </si>
  <si>
    <t>Erträge</t>
  </si>
  <si>
    <t>Röm.</t>
  </si>
  <si>
    <t>Christ.</t>
  </si>
  <si>
    <t>Politische</t>
  </si>
  <si>
    <t>Natürliche</t>
  </si>
  <si>
    <t>Juristische</t>
  </si>
  <si>
    <t>Ref.</t>
  </si>
  <si>
    <t>Kath.</t>
  </si>
  <si>
    <t>Gemeinde</t>
  </si>
  <si>
    <t>Staat</t>
  </si>
  <si>
    <t>Personen</t>
  </si>
  <si>
    <t>Aktive</t>
  </si>
  <si>
    <t>Passive</t>
  </si>
  <si>
    <t>Ertrag</t>
  </si>
  <si>
    <t>Aufwand</t>
  </si>
  <si>
    <t>Differenz</t>
  </si>
  <si>
    <t>Handänderungssteuern</t>
  </si>
  <si>
    <t>Grundstückgewinnsteuern</t>
  </si>
  <si>
    <t>Rechnung</t>
  </si>
  <si>
    <t>Budget</t>
  </si>
  <si>
    <t>1998</t>
  </si>
  <si>
    <t>1999</t>
  </si>
  <si>
    <t>2000</t>
  </si>
  <si>
    <t>Fr.</t>
  </si>
  <si>
    <t>Selbstfinanzierungsgrad in %</t>
  </si>
  <si>
    <t>(SFG in %)</t>
  </si>
  <si>
    <t>Einfache Staatssteuer (100 %)</t>
  </si>
  <si>
    <t>(NZ)</t>
  </si>
  <si>
    <t>bereinigter Ertrag</t>
  </si>
  <si>
    <t>Zinsbelastungsanteil in %</t>
  </si>
  <si>
    <t>(ZBA in %)</t>
  </si>
  <si>
    <t>NZ in % der einf. Staatssteuern</t>
  </si>
  <si>
    <t>(NZ in %)</t>
  </si>
  <si>
    <t>Finanzvermögen</t>
  </si>
  <si>
    <t>Fremdkapital</t>
  </si>
  <si>
    <t>Einwohnerzahl</t>
  </si>
  <si>
    <t>Nettovermögen pro Einwohner in Fr</t>
  </si>
  <si>
    <t>(NV/E)</t>
  </si>
  <si>
    <t>Zuwachs</t>
  </si>
  <si>
    <t>in %</t>
  </si>
  <si>
    <t>Einwohner /</t>
  </si>
  <si>
    <t>Abnahme</t>
  </si>
  <si>
    <t>Wohnung</t>
  </si>
  <si>
    <t>(Ohne Revisionsbewilligungen)</t>
  </si>
  <si>
    <t>Rekurse gegen Beschlüsse der Baukommission 1977 - 1999</t>
  </si>
  <si>
    <t>Statistik Wohnbautätigkeit 1985 - 1999</t>
  </si>
  <si>
    <t>Anzahl baubewilligter Wohnungen</t>
  </si>
  <si>
    <t>Anzahl fertiggestellter Wohnungen</t>
  </si>
  <si>
    <t>Winterdienst</t>
  </si>
  <si>
    <t>Salz- / Splittverbrauch</t>
  </si>
  <si>
    <t>Salz</t>
  </si>
  <si>
    <t>Splitt</t>
  </si>
  <si>
    <t>94/95</t>
  </si>
  <si>
    <t>95/96</t>
  </si>
  <si>
    <t>96/97</t>
  </si>
  <si>
    <t>97/98</t>
  </si>
  <si>
    <t>98/99</t>
  </si>
  <si>
    <t>99/00</t>
  </si>
  <si>
    <t>Einsätze pro Winter</t>
  </si>
  <si>
    <t>Strassen</t>
  </si>
  <si>
    <t>Kilometer</t>
  </si>
  <si>
    <t>Wege</t>
  </si>
  <si>
    <t>Nationalstrassen</t>
  </si>
  <si>
    <t>Öffentliche Fusswege</t>
  </si>
  <si>
    <t>Staatsstrassen</t>
  </si>
  <si>
    <t>(ohne Gehwege an Strassen)</t>
  </si>
  <si>
    <t>Kommunalstrassen</t>
  </si>
  <si>
    <t>Privatstrassen</t>
  </si>
  <si>
    <t>Gesamtes Strassennetz</t>
  </si>
  <si>
    <t>Leitungen</t>
  </si>
  <si>
    <t>Misch-/Schmutzwasserleitungen</t>
  </si>
  <si>
    <t>Meteorwasserleitungen (inkl. Autobahn)</t>
  </si>
  <si>
    <t>Total öffentliche Leitungen</t>
  </si>
  <si>
    <t>Einnahmen</t>
  </si>
  <si>
    <t xml:space="preserve"> </t>
  </si>
  <si>
    <t>Anzeigen und Aufträge</t>
  </si>
  <si>
    <t>Verlust von Ausweisen und Schildern</t>
  </si>
  <si>
    <t>Anzeigen und Revokationen Velo- und</t>
  </si>
  <si>
    <t>Mofadiebstähle</t>
  </si>
  <si>
    <t>Rechtshilfegesuche, Zustellungsaufträge</t>
  </si>
  <si>
    <t>Korrespondenzen, Berichte, div. Aufträge</t>
  </si>
  <si>
    <t>Radarkontrollen</t>
  </si>
  <si>
    <t>Anzahl Mess-Stellen</t>
  </si>
  <si>
    <t>Total kontrollierte Fahrzeuge</t>
  </si>
  <si>
    <t>Total Geschwindigkeitsüberschreitungen</t>
  </si>
  <si>
    <t>Verzeigungen an Statthalteramt / Bezirksanwaltschaft</t>
  </si>
  <si>
    <t>Nachtparkgebühren</t>
  </si>
  <si>
    <t>Jahre</t>
  </si>
  <si>
    <t>Gebührenpflichtige Fahrzeuge Ende Jahr</t>
  </si>
  <si>
    <t>Einnahmen Fr.</t>
  </si>
  <si>
    <t>Ordnungsbussenverfahren (OBV)</t>
  </si>
  <si>
    <t>Ordentliches Verfahren</t>
  </si>
  <si>
    <t>Polizeibussen</t>
  </si>
  <si>
    <t>Rapporterstattungen</t>
  </si>
  <si>
    <t>An das Statthalteramt Bülach</t>
  </si>
  <si>
    <t>An die Bezirksanwaltschaft Bülach</t>
  </si>
  <si>
    <t>An die Jugendanwaltschaft</t>
  </si>
  <si>
    <t>Bussenzettel im Ordnungsbussenverfahren (OBV)</t>
  </si>
  <si>
    <t>Hundekontrollen</t>
  </si>
  <si>
    <t>Einsätze</t>
  </si>
  <si>
    <t>Brandfälle</t>
  </si>
  <si>
    <t>Wassereinbrüche</t>
  </si>
  <si>
    <t>Oel- und Chemiewehr, Autounfälle</t>
  </si>
  <si>
    <t>Dienstleistungen</t>
  </si>
  <si>
    <t>Fehlalarme und Falschmeldungen</t>
  </si>
  <si>
    <t>Nachbarhilfe und Stützpunkteinsätze</t>
  </si>
  <si>
    <t>Alarmübungen</t>
  </si>
  <si>
    <t>Entschädigungen an pflegende Angehörige per Ende Jahr</t>
  </si>
  <si>
    <t>Betriebskategorien</t>
  </si>
  <si>
    <t>Betriebe</t>
  </si>
  <si>
    <t>Inspektionen</t>
  </si>
  <si>
    <t>ausgestellte Kontrollscheine</t>
  </si>
  <si>
    <t>vorgewiesene Speisepilze</t>
  </si>
  <si>
    <t>kg</t>
  </si>
  <si>
    <t>ungeniessbar, verdorben, giftig</t>
  </si>
  <si>
    <t>tödlich giftige Pilze</t>
  </si>
  <si>
    <t>Starts über Opfikon</t>
  </si>
  <si>
    <t>Gesamt-Abfall</t>
  </si>
  <si>
    <t>Kehricht</t>
  </si>
  <si>
    <t>Grüngut</t>
  </si>
  <si>
    <t>Papier</t>
  </si>
  <si>
    <t>Glas</t>
  </si>
  <si>
    <t>Metall</t>
  </si>
  <si>
    <t>Diverses</t>
  </si>
  <si>
    <t>Separat gesammelte Abfälle</t>
  </si>
  <si>
    <t>Landungen</t>
  </si>
  <si>
    <t>Monat</t>
  </si>
  <si>
    <t>über Opfikon</t>
  </si>
  <si>
    <t>Piste 16</t>
  </si>
  <si>
    <t>Piste 34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</si>
  <si>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</si>
  <si>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</si>
  <si>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</si>
  <si>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</si>
  <si>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</si>
  <si>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</si>
  <si>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</si>
  <si>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</si>
  <si>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</si>
  <si>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</si>
  <si>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</si>
  <si>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</si>
  <si>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Starts und Landungen (Januar bis Dez.)</t>
  </si>
  <si>
    <t>Landungen über Opfikon</t>
  </si>
  <si>
    <t>Fürsorge</t>
  </si>
  <si>
    <t>Anzahl Geschäfte der Fürsorgebehörde</t>
  </si>
  <si>
    <t>Bestand per</t>
  </si>
  <si>
    <t>Behandelte</t>
  </si>
  <si>
    <t>Zugang</t>
  </si>
  <si>
    <t>Abgang</t>
  </si>
  <si>
    <t>Bestand</t>
  </si>
  <si>
    <t>Anzahl</t>
  </si>
  <si>
    <t>Unterstützungsgründe</t>
  </si>
  <si>
    <t>Bevorschussung</t>
  </si>
  <si>
    <t>Arbeitslosenversicherung</t>
  </si>
  <si>
    <t>Erwerbslos, ALV deckt</t>
  </si>
  <si>
    <t>Existenzminimum nicht</t>
  </si>
  <si>
    <t>(psychische Gründe)</t>
  </si>
  <si>
    <t>zu wenig Einkommen</t>
  </si>
  <si>
    <t>arbeitsunfähig (Arztzeugnis)</t>
  </si>
  <si>
    <t>Suchttherapie stationär</t>
  </si>
  <si>
    <t>stationärer Aufenthalt Erwachsene</t>
  </si>
  <si>
    <t>Beendigungsgründe</t>
  </si>
  <si>
    <t>zusätzl. Eink. Stellenwechsel</t>
  </si>
  <si>
    <t>Aufnahme Erwerbstätigkeit</t>
  </si>
  <si>
    <t>AHV-Rente/ZL</t>
  </si>
  <si>
    <t>Total-Aufwand</t>
  </si>
  <si>
    <t>IV-Rente/ZL</t>
  </si>
  <si>
    <t>Rückerstattung</t>
  </si>
  <si>
    <t>Nettoaufwand</t>
  </si>
  <si>
    <t>Alimente/Bevorschussung</t>
  </si>
  <si>
    <t>vermindertes Existenzminimum</t>
  </si>
  <si>
    <t>Einstellung Unterstützung</t>
  </si>
  <si>
    <t>Kurzberatung</t>
  </si>
  <si>
    <t>Kontaktabbruch</t>
  </si>
  <si>
    <t>Wegzug</t>
  </si>
  <si>
    <t>unbekannt</t>
  </si>
  <si>
    <t>gestorben</t>
  </si>
  <si>
    <t>Total Abgänge</t>
  </si>
  <si>
    <t>(Kuchen)</t>
  </si>
  <si>
    <t>Schweizer, Bürger Kt. Zürich</t>
  </si>
  <si>
    <t>Schweizer Kantonsbürger</t>
  </si>
  <si>
    <t>Anzahl durch die Vormundschaft geführten Massnahmen</t>
  </si>
  <si>
    <t>Schweizer, Bürger übrige Kantone</t>
  </si>
  <si>
    <t>Schweizer Wohngemeinde</t>
  </si>
  <si>
    <t>Fälle: Amtsvormundschaft</t>
  </si>
  <si>
    <t>Fälle: Private</t>
  </si>
  <si>
    <t>Fälle: Jugendsekretariat</t>
  </si>
  <si>
    <t>Schweizer Heimatgemeinde</t>
  </si>
  <si>
    <t>Ausländer Wohngemeinde</t>
  </si>
  <si>
    <t>Ausländer zu Lasten Staat</t>
  </si>
  <si>
    <t>Ausländer zu Lasten Bund</t>
  </si>
  <si>
    <t>Vergleich Rente/Teuerung</t>
  </si>
  <si>
    <t>AHV -Rente</t>
  </si>
  <si>
    <t>Teuerung</t>
  </si>
  <si>
    <t>Arbeitslose</t>
  </si>
  <si>
    <t>Anzahl Fälle von Zusatzleistungen zur AHV/IV</t>
  </si>
  <si>
    <t>Zusatzleistungen (Zahlen sind verknüpft mit Seite Sozial2)</t>
  </si>
  <si>
    <t>Aufwand / Rückerstattung</t>
  </si>
  <si>
    <t>Mindest- / Höchstrente</t>
  </si>
  <si>
    <t>Einfache Altersrente</t>
  </si>
  <si>
    <t>Plafonierte Altersrente (früher Ehepaarrente)</t>
  </si>
  <si>
    <t>Kant. Ausgleichskasse (SVA Zürich)</t>
  </si>
  <si>
    <t xml:space="preserve">  Jahr</t>
  </si>
  <si>
    <t>Anzahl Abrechnungspflichtige, welche AHV-Prämien</t>
  </si>
  <si>
    <t>bezahlen müssen</t>
  </si>
  <si>
    <t>Rückerstattungen</t>
  </si>
  <si>
    <t>Anzahl Fälle von Zusatzleistungen</t>
  </si>
  <si>
    <t xml:space="preserve">Jahr  </t>
  </si>
  <si>
    <t>AHV-Rentner/innen</t>
  </si>
  <si>
    <t>Hinterlassene</t>
  </si>
  <si>
    <t>Invalide</t>
  </si>
  <si>
    <t xml:space="preserve">Total  </t>
  </si>
  <si>
    <t>Anzahl Geschäfte der Behörde</t>
  </si>
  <si>
    <t>Vormundschaftliche Massnahmen für Erwachsene:</t>
  </si>
  <si>
    <t>Vormundschaften gemäss Art. 369 - 372 ZGB (Geisteskrankheiten,</t>
  </si>
  <si>
    <t>Geistesschwäche, Verschwendung, Trunksucht, auf eigenes Begehren)</t>
  </si>
  <si>
    <t>Beistandschaften gem. Art. 392 - 394 ZGB (Vermögensverwaltung,</t>
  </si>
  <si>
    <t>Vertretung, eigenes Begehren)</t>
  </si>
  <si>
    <t>Beiratschaften gem. Art. 395 ZGB</t>
  </si>
  <si>
    <t>Entzug der Handlungsfähigkeit gem. Art.386 ZGB</t>
  </si>
  <si>
    <t>Vormundschaftliche Massnahmen für Minderjährige:</t>
  </si>
  <si>
    <t>Vormundschaften gem. Art.296, 298, 311, 312, 368 ZGB (Kinder die nicht</t>
  </si>
  <si>
    <t>unter der elterlichen Gewalt stehen)</t>
  </si>
  <si>
    <t xml:space="preserve">Zum Schutze des Kindes unter elterlicher Gewalt gem. Art. 307-310 </t>
  </si>
  <si>
    <t>und 392 ZGB</t>
  </si>
  <si>
    <r>
      <t>Vorkehren zum Schutze des Vermögens</t>
    </r>
    <r>
      <rPr>
        <sz val="10"/>
        <rFont val="Arial"/>
        <family val="2"/>
      </rPr>
      <t xml:space="preserve"> von Kindern</t>
    </r>
    <r>
      <rPr>
        <sz val="9"/>
        <rFont val="Arial"/>
        <family val="2"/>
      </rPr>
      <t xml:space="preserve"> unter elterlicher Gewalt</t>
    </r>
  </si>
  <si>
    <t>Total Personen mit vormundschaftlichen Massnahmen</t>
  </si>
  <si>
    <t>Gesamtes Alterszentrum</t>
  </si>
  <si>
    <t>Wohn- und Pflegebereich</t>
  </si>
  <si>
    <t>Hochhaus</t>
  </si>
  <si>
    <t>Alter</t>
  </si>
  <si>
    <t>weiblich</t>
  </si>
  <si>
    <t>männlich</t>
  </si>
  <si>
    <t>60 - 65</t>
  </si>
  <si>
    <t>66 - 70</t>
  </si>
  <si>
    <t>71 - 75</t>
  </si>
  <si>
    <t>76 - 80</t>
  </si>
  <si>
    <t>81 - 85</t>
  </si>
  <si>
    <t>86 - 90</t>
  </si>
  <si>
    <t>91 - 95</t>
  </si>
  <si>
    <t>96 - 100</t>
  </si>
  <si>
    <t>101 - 105</t>
  </si>
  <si>
    <t>Freiwilligen Arbeit für Senioren und Seniorinnen</t>
  </si>
  <si>
    <t>Durchschnittliches Eintrittsalter und Aufenthaltsdauer</t>
  </si>
  <si>
    <t>Std. pro Person</t>
  </si>
  <si>
    <t>Gesamt-Std.</t>
  </si>
  <si>
    <t>Durchschnittliches Eintrittsalter</t>
  </si>
  <si>
    <t>Durchschnittliche Aufenthaltsdauer</t>
  </si>
  <si>
    <t>Besuchergruppe Bächli</t>
  </si>
  <si>
    <t>Segeno (Wohnbaugenossenschaft)</t>
  </si>
  <si>
    <t>Mittagstisch</t>
  </si>
  <si>
    <t>Mahlzeiten-Dienst</t>
  </si>
  <si>
    <t>Brockenstube Senioren</t>
  </si>
  <si>
    <t>Voliere</t>
  </si>
  <si>
    <t>Autodienst Rotes Kreuz</t>
  </si>
  <si>
    <t>Besuchergruppe Gibeleich</t>
  </si>
  <si>
    <t>Pro Senectute OV</t>
  </si>
  <si>
    <t>Pro Senectute Sportgruppen</t>
  </si>
  <si>
    <t xml:space="preserve">  </t>
  </si>
  <si>
    <t>Geburten</t>
  </si>
  <si>
    <t>Todesfälle</t>
  </si>
  <si>
    <t>Wanderbewegung</t>
  </si>
  <si>
    <t>Zuzüge</t>
  </si>
  <si>
    <t>Wegzüge</t>
  </si>
  <si>
    <t>Bevölkerungsentwicklung von Opfikon</t>
  </si>
  <si>
    <t>(Ab 1952 verknüpft mit Allg_J&amp;S2)</t>
  </si>
  <si>
    <t>Altersstruktur</t>
  </si>
  <si>
    <t>00-10</t>
  </si>
  <si>
    <t>11-20</t>
  </si>
  <si>
    <t>21-30</t>
  </si>
  <si>
    <t>31-40</t>
  </si>
  <si>
    <t>41-50</t>
  </si>
  <si>
    <t>51-60</t>
  </si>
  <si>
    <t>61-70</t>
  </si>
  <si>
    <t>71-80</t>
  </si>
  <si>
    <t>81-90</t>
  </si>
  <si>
    <t xml:space="preserve">91-   </t>
  </si>
  <si>
    <t>Herkunft der Einwohner</t>
  </si>
  <si>
    <t>Bürger Ausland</t>
  </si>
  <si>
    <t>Vereinsunterstützung</t>
  </si>
  <si>
    <t>Einwohner-</t>
  </si>
  <si>
    <t>zahl</t>
  </si>
  <si>
    <t>Wanderungsbilanz</t>
  </si>
  <si>
    <t>von / nach</t>
  </si>
  <si>
    <t>Kanton Zürich</t>
  </si>
  <si>
    <t>übrige Schweiz</t>
  </si>
  <si>
    <t>Ausland</t>
  </si>
  <si>
    <t>Insgesamt</t>
  </si>
  <si>
    <t>Bevölkerungsstand</t>
  </si>
  <si>
    <t>ref.</t>
  </si>
  <si>
    <t>röm.kath</t>
  </si>
  <si>
    <t>chr.kath.</t>
  </si>
  <si>
    <t>andere /</t>
  </si>
  <si>
    <t>keine Konf.</t>
  </si>
  <si>
    <t>Schweizer</t>
  </si>
  <si>
    <t>Ausländer</t>
  </si>
  <si>
    <t>Total Einwohner</t>
  </si>
  <si>
    <t>Eintritte</t>
  </si>
  <si>
    <t xml:space="preserve">Schülerzahlen der Volksschule und des Kindergartens </t>
  </si>
  <si>
    <t>(GB-96-Schu)</t>
  </si>
  <si>
    <t>Schülerzahlen der Musikschule</t>
  </si>
  <si>
    <t>Kinder</t>
  </si>
  <si>
    <t>Erwachsene</t>
  </si>
  <si>
    <t>Schuljahr</t>
  </si>
  <si>
    <t xml:space="preserve">Kindergarten </t>
  </si>
  <si>
    <t>Primarschule</t>
  </si>
  <si>
    <t>Oberstufe</t>
  </si>
  <si>
    <t>Schule gesamt</t>
  </si>
  <si>
    <t>88/89</t>
  </si>
  <si>
    <t>89/90</t>
  </si>
  <si>
    <t>90/91</t>
  </si>
  <si>
    <t>91/92</t>
  </si>
  <si>
    <t>92/93</t>
  </si>
  <si>
    <t>93/94</t>
  </si>
  <si>
    <t>Kiga</t>
  </si>
  <si>
    <t>Anteil</t>
  </si>
  <si>
    <t>Ägypten</t>
  </si>
  <si>
    <t>Chile</t>
  </si>
  <si>
    <t>Deutschland</t>
  </si>
  <si>
    <t>Dominikanische Republik</t>
  </si>
  <si>
    <t>Ecuador</t>
  </si>
  <si>
    <t>Griechenland</t>
  </si>
  <si>
    <t>Irak</t>
  </si>
  <si>
    <t>Italien</t>
  </si>
  <si>
    <t>Kamerun</t>
  </si>
  <si>
    <t>Libanon</t>
  </si>
  <si>
    <t>Österreich</t>
  </si>
  <si>
    <t>Portugal</t>
  </si>
  <si>
    <t>Somalia</t>
  </si>
  <si>
    <t>Spanien</t>
  </si>
  <si>
    <t>Sri Lanka</t>
  </si>
  <si>
    <t>Thailand</t>
  </si>
  <si>
    <t>Türkei</t>
  </si>
  <si>
    <t>Total Ausländer</t>
  </si>
  <si>
    <t>Total Schweizer</t>
  </si>
  <si>
    <t>Gesamttotal</t>
  </si>
  <si>
    <t xml:space="preserve">Anteil Ausländer </t>
  </si>
  <si>
    <t>Vom GR</t>
  </si>
  <si>
    <t xml:space="preserve">           Mitarbeiterbestand</t>
  </si>
  <si>
    <t>bewilligte</t>
  </si>
  <si>
    <t>Bemer-</t>
  </si>
  <si>
    <t>Stellen</t>
  </si>
  <si>
    <t>kungen</t>
  </si>
  <si>
    <t>Vollpensum</t>
  </si>
  <si>
    <t>Volksschule</t>
  </si>
  <si>
    <t>Handarbeit</t>
  </si>
  <si>
    <t>Hauswirtschaft</t>
  </si>
  <si>
    <t>Städtische Lehrkräfte</t>
  </si>
  <si>
    <t>Primarschule (Zusatzstunden)</t>
  </si>
  <si>
    <t>g)</t>
  </si>
  <si>
    <t>Oberstufe (Zusatzstunden)</t>
  </si>
  <si>
    <t>Kindergarten</t>
  </si>
  <si>
    <t>Sportlehrer</t>
  </si>
  <si>
    <t>Deutsch für Fremdsprachige</t>
  </si>
  <si>
    <t>Elementare Mathematik</t>
  </si>
  <si>
    <t>Legasthenie</t>
  </si>
  <si>
    <t>Musikschule - Koordinatorin</t>
  </si>
  <si>
    <t>f)</t>
  </si>
  <si>
    <t>Musikschule - Lehrpersonal</t>
  </si>
  <si>
    <t>d)</t>
  </si>
  <si>
    <t>Grundschule</t>
  </si>
  <si>
    <t>c)</t>
  </si>
  <si>
    <t>Rhythmik</t>
  </si>
  <si>
    <t>Übriges Schulpersonal</t>
  </si>
  <si>
    <t>Schulsekretariat</t>
  </si>
  <si>
    <t>Tagesheim mit Köchin</t>
  </si>
  <si>
    <t xml:space="preserve">Schulzahnärzte </t>
  </si>
  <si>
    <t>Zahnarztgehilfinnen</t>
  </si>
  <si>
    <t>Schulhauswarte</t>
  </si>
  <si>
    <t>Abwartehefrauen</t>
  </si>
  <si>
    <t>Reinigungspersonal</t>
  </si>
  <si>
    <t>e)</t>
  </si>
  <si>
    <t>Personalbestand total</t>
  </si>
  <si>
    <t>Mundartkurse in den Kindergärten, Schulsportkurse werden durch die Lehrkräfte im Stundenlohn</t>
  </si>
  <si>
    <t>entschädigt, welche in dieser Statistik nicht enthalten sind.</t>
  </si>
  <si>
    <t>Bemerkungen:</t>
  </si>
  <si>
    <t>Sitzungen der RPK</t>
  </si>
  <si>
    <t>Sitzungen der GPK</t>
  </si>
  <si>
    <t>Sitzungen des Büros</t>
  </si>
  <si>
    <t>Einbürgerungen von Ausländer/innen in Opfikon</t>
  </si>
  <si>
    <t>zusätzlich</t>
  </si>
  <si>
    <t>- Asylbewerber</t>
  </si>
  <si>
    <t>- Vorläufig aufgenommene</t>
  </si>
  <si>
    <t>Einbürgerungen Ausländer ab 1974</t>
  </si>
  <si>
    <t>Das Bürgerrecht der Stadt Opfikon wurde vom Bürgerlichen Stadtrat resp. vom Bürgerlichen Gemeinderat</t>
  </si>
  <si>
    <t>E</t>
  </si>
  <si>
    <t>F</t>
  </si>
  <si>
    <t>G</t>
  </si>
  <si>
    <t>00/01</t>
  </si>
  <si>
    <t>Brasilien</t>
  </si>
  <si>
    <t>Indien</t>
  </si>
  <si>
    <t>Kolumbien</t>
  </si>
  <si>
    <t>Schweiz</t>
  </si>
  <si>
    <t>Mazedonien</t>
  </si>
  <si>
    <t>Kroatien</t>
  </si>
  <si>
    <t>2001</t>
  </si>
  <si>
    <t>Hebammen: Wochenbettbetreuung + Ambulante Geburten</t>
  </si>
  <si>
    <t>Video</t>
  </si>
  <si>
    <t>Hörbücher</t>
  </si>
  <si>
    <t>DVD</t>
  </si>
  <si>
    <t>Schulpsychologe/Schulsozialpädagoge</t>
  </si>
  <si>
    <t>Gesetzlich wirtschaftliche Hilfe in Franken</t>
  </si>
  <si>
    <t xml:space="preserve">Liftrettungen </t>
  </si>
  <si>
    <t>Sicherheitsabteilung</t>
  </si>
  <si>
    <t>Bosnien-Herzegowina</t>
  </si>
  <si>
    <t>Marokko</t>
  </si>
  <si>
    <t>SD</t>
  </si>
  <si>
    <t>PlayStation</t>
  </si>
  <si>
    <t>Südafrika</t>
  </si>
  <si>
    <t>Kreisdiagramm</t>
  </si>
  <si>
    <t>Bevorschussung übrige</t>
  </si>
  <si>
    <t>Sozialversicherungen</t>
  </si>
  <si>
    <t>Erwerbslos ausgesteuert</t>
  </si>
  <si>
    <t>Erwerbslos nicht ALV berechtigt</t>
  </si>
  <si>
    <t>Erwerbslos nicht vermittelbar</t>
  </si>
  <si>
    <t>Arbeitspensum weniger als 90%</t>
  </si>
  <si>
    <t>working poor</t>
  </si>
  <si>
    <t>Arbeitspensum mehr als 90%</t>
  </si>
  <si>
    <t>teilweise arbeitsfähig (Arztzeugnis)</t>
  </si>
  <si>
    <t>Kinderbetreuung Haushalt</t>
  </si>
  <si>
    <t>übrige Sachhilfe</t>
  </si>
  <si>
    <t>stationärer  Aufenthalt Kinder</t>
  </si>
  <si>
    <t>Kurzberatung max. 4 Std.</t>
  </si>
  <si>
    <t>persönliche Hilfe mehr als 4 Std.</t>
  </si>
  <si>
    <t>zusätzl. Einkommen/Stellen%</t>
  </si>
  <si>
    <t>zusätzl. Eink.Haushaltsmitgl.</t>
  </si>
  <si>
    <r>
      <t xml:space="preserve">KKBB </t>
    </r>
    <r>
      <rPr>
        <sz val="8"/>
        <rFont val="Arial"/>
        <family val="2"/>
      </rPr>
      <t>Kleinkinderbetreuungsbeiträge</t>
    </r>
  </si>
  <si>
    <t>andere Sozialversicherungsleist.</t>
  </si>
  <si>
    <t>Bund / Kanton  2002</t>
  </si>
  <si>
    <t>An den Sicherheitsvorstand Opfikon</t>
  </si>
  <si>
    <t xml:space="preserve">  2002</t>
  </si>
  <si>
    <t>Kanada</t>
  </si>
  <si>
    <t>Logopädie/Psychomotorik</t>
  </si>
  <si>
    <t>a), b)</t>
  </si>
  <si>
    <t>a)  Beschluss Gemeinderat v. 7.4.2003: Bewilligung einer zusätzlichen Teilzeitstelle Schulpsychologie (50%)</t>
  </si>
  <si>
    <t>c)  Rechtsanspruch gemäss Volksschulgesetz</t>
  </si>
  <si>
    <t>d)  Musikalische Früherziehung vom Gemeinderat am 1.6.1992 genehmigt</t>
  </si>
  <si>
    <t>e)  Beschluss Gemeindeversammlung  vom 30.6.1969</t>
  </si>
  <si>
    <t>f)   Umfang nach Bedarf, Grundlage: Wischflächenberechnung gem. Stadtrat-Beschluss Nr. 166 v. 15.4.1975</t>
  </si>
  <si>
    <t xml:space="preserve">     und Nr. 285 v. 24.6.1975</t>
  </si>
  <si>
    <t>g)  Mitarbeiterinnen bereits beim Lehrpersonal berücksichtigt</t>
  </si>
  <si>
    <t>h)  inkl. durch Volksschullehrkräfte erbrachte Zusatzstunden</t>
  </si>
  <si>
    <t>Niederlassung CH</t>
  </si>
  <si>
    <t>Ortsbürger</t>
  </si>
  <si>
    <t>Trauungen</t>
  </si>
  <si>
    <t>Vorlage 1</t>
  </si>
  <si>
    <t>Vorlage 2</t>
  </si>
  <si>
    <t>Serbien/Montenegro</t>
  </si>
  <si>
    <t>Venezuela</t>
  </si>
  <si>
    <t>1. Qu. 2003</t>
  </si>
  <si>
    <t>2. Qu. 2003</t>
  </si>
  <si>
    <t>3. Qu. 2003</t>
  </si>
  <si>
    <t>4. Qu. 2003</t>
  </si>
  <si>
    <t>Bund / Kanton  2003</t>
  </si>
  <si>
    <t>Steuerberatung</t>
  </si>
  <si>
    <t>Mangen</t>
  </si>
  <si>
    <t>Sonntagstisch</t>
  </si>
  <si>
    <t>Näh- und Flickstube</t>
  </si>
  <si>
    <t>Ausrückeinsätze in Opfikon</t>
  </si>
  <si>
    <t>Privat-, Bank- und Brandalarme</t>
  </si>
  <si>
    <t>Falschparkierte Fahrzeuge</t>
  </si>
  <si>
    <t>Hilfeleistungen</t>
  </si>
  <si>
    <t>Streitigkeiten / Schlägereien</t>
  </si>
  <si>
    <t>Lärmbelästigungen</t>
  </si>
  <si>
    <t>Verkehrsunfälle</t>
  </si>
  <si>
    <t>Ausrückeinsätze innerhalb der Bürozeit</t>
  </si>
  <si>
    <t>Ausrückeinsätze ausserhalb der Bürozeit</t>
  </si>
  <si>
    <t>Verteilung der Unterstützungsfälle im Jahr 2003 (total 617 Fälle)</t>
  </si>
  <si>
    <t>Stellen-</t>
  </si>
  <si>
    <t>prozent</t>
  </si>
  <si>
    <t>h)</t>
  </si>
  <si>
    <t xml:space="preserve">    (wird ab 2004 besetzt)</t>
  </si>
  <si>
    <t>b)  Beschluss Gemeinderat v. 29.9.2003: Erhöhung der Stellenprozente von 80% auf 160%</t>
  </si>
  <si>
    <t>Total Aufwand</t>
  </si>
  <si>
    <t>Einbürgerungen</t>
  </si>
  <si>
    <t>Zivilstandsfälle   Statistische Übersicht</t>
  </si>
  <si>
    <t>Gemeindeabstimmungen</t>
  </si>
  <si>
    <t>Urnengänge</t>
  </si>
  <si>
    <t>Stimmberechtigte</t>
  </si>
  <si>
    <t>Es handelt sich hier um Gesuche, die in der Gemeinde positiv entschieden wurden.</t>
  </si>
  <si>
    <t>15 (betroffene Personen: 37)</t>
  </si>
  <si>
    <t>Definitive Einbürgerung</t>
  </si>
  <si>
    <t>Verdächtige Situationen</t>
  </si>
  <si>
    <t>Unterstützungen Kapo</t>
  </si>
  <si>
    <t>(nach Zustimmung von Bund und Kanton)</t>
  </si>
  <si>
    <t>(Unterstützungsleistungen)</t>
  </si>
  <si>
    <t xml:space="preserve">Cashflow </t>
  </si>
  <si>
    <t>2003</t>
  </si>
  <si>
    <t>Nettoinvestition</t>
  </si>
  <si>
    <t>Nettozinsenaufwand</t>
  </si>
  <si>
    <t xml:space="preserve">Rechnungen,  Einsätze,  Dienstleistungen              </t>
  </si>
  <si>
    <t>Leihbestand von 436 Fremdsprachenbüchern</t>
  </si>
  <si>
    <t>Eidgenössische Abstimmungen</t>
  </si>
  <si>
    <t>Kantonale Abstimmungen</t>
  </si>
  <si>
    <t>Im Jahr 2004 haben 4 Urnengänge mit folgenden 21 Wahl- und Abstimmungs-Geschäften stattgefunden:</t>
  </si>
  <si>
    <t>Bewilligung eines Objektkredites im Betrag von Fr. 6'500'000.-- für den</t>
  </si>
  <si>
    <t>Bau der Erschliessungsanlagen Park/See im Glattpark (Mehrkosten des</t>
  </si>
  <si>
    <t>Opfikerparks gegenüber dem Quartierplanpark).</t>
  </si>
  <si>
    <t>Gewährung eines Darlehens im Betrag von Fr. 5'930'000.--, zuzüglich</t>
  </si>
  <si>
    <t>Kapitalfolgekosten (nur Verzinsung), zu Gunsten der Grundeigentümer</t>
  </si>
  <si>
    <t>Beschlüsse</t>
  </si>
  <si>
    <t>Sitzungen</t>
  </si>
  <si>
    <t>an 147 (119) Personen verliehen. Die Bewerber und Bewerberinnen stammten aus folgenden Ländern:</t>
  </si>
  <si>
    <t>Armenien</t>
  </si>
  <si>
    <t>Algerien</t>
  </si>
  <si>
    <t>China</t>
  </si>
  <si>
    <t>Erleichterte Einbürgerungen von Einwohnern (CH-Bürgerrecht)</t>
  </si>
  <si>
    <t>Erleichterte Einbürgerungen (Opfiker Bürgerrecht)</t>
  </si>
  <si>
    <t>vom bürgerlichen Stadt- resp.</t>
  </si>
  <si>
    <t>Gemeinderat resp. Bezirksrat</t>
  </si>
  <si>
    <t>abgelehnte Gesuche</t>
  </si>
  <si>
    <t>übrige Gesuche (Rückzug, Weg-</t>
  </si>
  <si>
    <t>zug, Verweigerung Kantons-</t>
  </si>
  <si>
    <t>15 (betroffene Personen: 38)</t>
  </si>
  <si>
    <t>7 (betroffene Personen: 13)</t>
  </si>
  <si>
    <t>besetzt 2004</t>
  </si>
  <si>
    <t>*Bevölkerungsdienste</t>
  </si>
  <si>
    <t>**11.55</t>
  </si>
  <si>
    <t>Gesundheit und Umwelt</t>
  </si>
  <si>
    <r>
      <t xml:space="preserve">* </t>
    </r>
    <r>
      <rPr>
        <sz val="10"/>
        <rFont val="Arial"/>
        <family val="2"/>
      </rPr>
      <t>Bevölkerungsdienste: Zusammenlegung der Allg. Abteilung (Bad u. Betrieb) und der</t>
    </r>
  </si>
  <si>
    <t>Baubewilligungen 1958 - 2004</t>
  </si>
  <si>
    <t>Neue Fusswege 2004</t>
  </si>
  <si>
    <t>Todesfälle Einwohner</t>
  </si>
  <si>
    <t>Erdbestattungen (A-Grab)</t>
  </si>
  <si>
    <t>Kindergrab (B-Grab)</t>
  </si>
  <si>
    <t>Urnenreihengräber (C-Grab)</t>
  </si>
  <si>
    <t>Familiengrab (D-Grab)</t>
  </si>
  <si>
    <t>Urnennischenwand (E-Grab)</t>
  </si>
  <si>
    <t>Gemeinschaftsgrab (F-Grab)</t>
  </si>
  <si>
    <t>Grab / Urne an Angehörige)</t>
  </si>
  <si>
    <t>Übrige (Bestattungen auswärts / in besetehendes</t>
  </si>
  <si>
    <t>Bestattungen Auswärtiger auf dem Friedhof Halden</t>
  </si>
  <si>
    <t>Urnenreihengrab (C-Grab)</t>
  </si>
  <si>
    <t>Urnenbeisetzung in bestehendes Grab</t>
  </si>
  <si>
    <t>nur Trauerfeier für Wochenaufenthalter</t>
  </si>
  <si>
    <t>2002*</t>
  </si>
  <si>
    <t>2003*</t>
  </si>
  <si>
    <t>Beisetzungen</t>
  </si>
  <si>
    <t>Total durch das Bestattungsamt bearbeitete</t>
  </si>
  <si>
    <t>zu</t>
  </si>
  <si>
    <t>kontrollierende</t>
  </si>
  <si>
    <t>Beanstand-</t>
  </si>
  <si>
    <t>ungen</t>
  </si>
  <si>
    <t>geringere</t>
  </si>
  <si>
    <t>gröbere</t>
  </si>
  <si>
    <t>Die Betriebe in Opfikon werden von einem Lebensmittel-</t>
  </si>
  <si>
    <t>kontrolleur des Gesundheitsamtes Winterthur kontrolliert</t>
  </si>
  <si>
    <t>Verpflegungsbetriebe</t>
  </si>
  <si>
    <t>Restaurants, Kantinen, Take Aways etc. (11 - 29)</t>
  </si>
  <si>
    <t>Verkaufsbetriebe</t>
  </si>
  <si>
    <t>Lebensmittelläden, Metzgereien, Kiosks etc.</t>
  </si>
  <si>
    <t>(30 - 48, 55 - 57, 71 - 91)</t>
  </si>
  <si>
    <t>Produktionsbetriebe</t>
  </si>
  <si>
    <t>(51 - 55, 58 - 70)</t>
  </si>
  <si>
    <t>Die Zahlen in Klammern beziehen sich auf die vom Kant. Labor vorgegebenen Codes für die Betriebskategorie</t>
  </si>
  <si>
    <t>Lebensmittelkontrollen</t>
  </si>
  <si>
    <t>Starts total Flughafen Zürich Kloten</t>
  </si>
  <si>
    <t>Landungen total Flughafen Zürich Kloten</t>
  </si>
  <si>
    <t>Pflegende Angehörige und Hebammendienste</t>
  </si>
  <si>
    <t>Pilzkontrollen</t>
  </si>
  <si>
    <t>2004 war eine gute Pilzsaison. Die Pilzkontrolle wurde vorallem im Oktober stark frequentiert.</t>
  </si>
  <si>
    <t>Tonnen</t>
  </si>
  <si>
    <t>kg pro Einwohner</t>
  </si>
  <si>
    <t>1. Qu. 2004</t>
  </si>
  <si>
    <t>2. Qu. 2004</t>
  </si>
  <si>
    <t>3. Qu. 2004</t>
  </si>
  <si>
    <t>4. Qu. 2004</t>
  </si>
  <si>
    <t>Segment 0</t>
  </si>
  <si>
    <t>Segment 1</t>
  </si>
  <si>
    <t>Segment 2</t>
  </si>
  <si>
    <t>Segment 3</t>
  </si>
  <si>
    <t>Segment 4A</t>
  </si>
  <si>
    <t>Segment 4B</t>
  </si>
  <si>
    <t>Zielsetzung</t>
  </si>
  <si>
    <t>nur Kurzberatung</t>
  </si>
  <si>
    <t>Perspektive</t>
  </si>
  <si>
    <t>erhalten</t>
  </si>
  <si>
    <t>Reintegration</t>
  </si>
  <si>
    <t>Stabilisierung</t>
  </si>
  <si>
    <t>Mindestsicherung</t>
  </si>
  <si>
    <t>Fremdplatzierung</t>
  </si>
  <si>
    <t>Stationärer</t>
  </si>
  <si>
    <t>Aufenthalt</t>
  </si>
  <si>
    <t>Anzahl Fälle</t>
  </si>
  <si>
    <t>Bund / Kanton  2004</t>
  </si>
  <si>
    <t>( Stichtag 31.12.04)</t>
  </si>
  <si>
    <t>Afghanistan</t>
  </si>
  <si>
    <t>Albanien</t>
  </si>
  <si>
    <t>Angola</t>
  </si>
  <si>
    <t>Argentinien</t>
  </si>
  <si>
    <t>Aserbaidschan</t>
  </si>
  <si>
    <t>Bulgarien</t>
  </si>
  <si>
    <t>Elfenbeinküste</t>
  </si>
  <si>
    <t>Frankreich</t>
  </si>
  <si>
    <t>Ghana</t>
  </si>
  <si>
    <t>Grossbritanien</t>
  </si>
  <si>
    <t>Iran</t>
  </si>
  <si>
    <t>Kongo</t>
  </si>
  <si>
    <t>Neuseeland</t>
  </si>
  <si>
    <t>Niederlande</t>
  </si>
  <si>
    <t>Pakistan</t>
  </si>
  <si>
    <t>Philippinen</t>
  </si>
  <si>
    <t>Polen</t>
  </si>
  <si>
    <t>Russland</t>
  </si>
  <si>
    <t>Serbien und Montenegro</t>
  </si>
  <si>
    <t>Tanzania</t>
  </si>
  <si>
    <t>Tibet</t>
  </si>
  <si>
    <t>Tschechische Republik</t>
  </si>
  <si>
    <t>Tunesien</t>
  </si>
  <si>
    <t>Vietnam</t>
  </si>
  <si>
    <t>Frei- und Hallenbad</t>
  </si>
  <si>
    <t>Stadtpolizei, Feuerwehr, Einwohnerdienste, Zivilstandsfälle,</t>
  </si>
  <si>
    <t>Organigramme, Abstimmungen und Wahlen, Stadtrat, Einbürgerungen,</t>
  </si>
  <si>
    <t>Personalbestand Stadtverwaltung, Stadtbibliothek, Betreibungsamt,</t>
  </si>
  <si>
    <t>Abfallmengen</t>
  </si>
  <si>
    <t>dienste, Lebensmittelkontrollen, Pilzkontrollen, Flugbewegungen,</t>
  </si>
  <si>
    <t>2004</t>
  </si>
  <si>
    <t>Einwohnerzahlen von Opfikon seit 1958</t>
  </si>
  <si>
    <t>Friedhof / Bestattungen, Pflegende Angehörige und Hebammen-</t>
  </si>
  <si>
    <t>1992*</t>
  </si>
  <si>
    <t>* Jahr vor Einführung Kehrichtsackgebühr</t>
  </si>
  <si>
    <t xml:space="preserve"> 2004</t>
  </si>
  <si>
    <t>der zweiten und dritten Bauetappe im Quartierplan Glattpark.</t>
  </si>
  <si>
    <t>Andere definitiv erledigte Gesuche</t>
  </si>
  <si>
    <t>25 (betroffene Personen: 65)</t>
  </si>
  <si>
    <t>bürgerrecht)</t>
  </si>
  <si>
    <t>** im Geschäftsbericht 2003 um 100 Stellenprozent zu hoch ausgewiesen (eff. 10.55)</t>
  </si>
  <si>
    <t>*neue Darstellung, die Detailzahlen der Vorjahre wurden für den GB 2004 nicht ermittelt</t>
  </si>
  <si>
    <t xml:space="preserve">Saldo </t>
  </si>
  <si>
    <t>Abweichung</t>
  </si>
  <si>
    <t>Personalaufwand</t>
  </si>
  <si>
    <t>Sachaufwand</t>
  </si>
  <si>
    <t>Betriebsertrag</t>
  </si>
  <si>
    <t>Beiträge Gemeinde</t>
  </si>
  <si>
    <t>Jahresrechnung 2004</t>
  </si>
  <si>
    <t>Alterszentrum Gibeleich und Wohngruppe Böschenmatte</t>
  </si>
  <si>
    <t>Neu werden die Zahlen zusammengefasst unter der institutionellen Gliederung 4545</t>
  </si>
  <si>
    <t>Ø 95/04</t>
  </si>
  <si>
    <t>Anzahl Dossier (gesetzlich wirtschaftliche Hilfe)</t>
  </si>
  <si>
    <r>
      <t xml:space="preserve">Arbeitsaufwand (Segmente) Bestand 31.12.2004: 405 Dossier  </t>
    </r>
    <r>
      <rPr>
        <sz val="10"/>
        <rFont val="Arial"/>
        <family val="2"/>
      </rPr>
      <t>(Jahr 2003: 336 Dossier)</t>
    </r>
  </si>
  <si>
    <t>Aufnahme ins Bürgerrecht</t>
  </si>
  <si>
    <t>Total verkaufte Hundemarken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</si>
</sst>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3" formatCode="_ * #,##0.00_ ;_ * \-#,##0.00_ ;_ * &quot;-&quot;??_ ;_ @_ "/>
    <numFmt numFmtId="170" formatCode="#,##0.0\ "/>
    <numFmt numFmtId="172" formatCode="#,##0\ "/>
    <numFmt numFmtId="173" formatCode="#,##0\ \ "/>
    <numFmt numFmtId="174" formatCode="0\ "/>
    <numFmt numFmtId="175" formatCode="d/\ mmmm\ yyyy"/>
    <numFmt numFmtId="176" formatCode="#,##0.00\ "/>
    <numFmt numFmtId="177" formatCode="0\ \ "/>
    <numFmt numFmtId="178" formatCode="0.0"/>
    <numFmt numFmtId="179" formatCode="#,##0\ \ \ \ "/>
    <numFmt numFmtId="180" formatCode="#,##0\ \ \ "/>
    <numFmt numFmtId="181" formatCode="00"/>
    <numFmt numFmtId="182" formatCode="0%\ "/>
    <numFmt numFmtId="183" formatCode="#,##0.00\ \ "/>
    <numFmt numFmtId="185" formatCode="_ &quot;&quot;\ * #,##0.00\ \ \ \ \ \ \ \ \ \ \ \ _ "/>
    <numFmt numFmtId="186" formatCode="_ &quot;&quot;\ * #,##0.00\ \ \ \ \ \ \ \ \ \ \ \ \ _ "/>
    <numFmt numFmtId="187" formatCode="_ &quot;&quot;\ * #,##0\ \ \ \ \ \ \ \ \ \ _ "/>
    <numFmt numFmtId="190" formatCode="0.00\ \ \ \ \ \ "/>
    <numFmt numFmtId="191" formatCode="_ &quot;&quot;\ * #,##0\ \ \ _ "/>
    <numFmt numFmtId="192" formatCode="_ &quot;&quot;\ * #,##0\ \ \ \ \ \ _ "/>
    <numFmt numFmtId="193" formatCode="_ &quot;&quot;\ * #,##0\ \ _ "/>
    <numFmt numFmtId="194" formatCode="#,##0\ \ \ \ \ \ \ \ "/>
    <numFmt numFmtId="197" formatCode="0\ \ \ \ "/>
    <numFmt numFmtId="199" formatCode="_ &quot;&quot;\ * #,##0\ _ \ \ "/>
    <numFmt numFmtId="200" formatCode="_ &quot;&quot;\ * #,##0\ _ "/>
    <numFmt numFmtId="201" formatCode="_ &quot;&quot;\ * #,##0\ \ \ \ \ \ \ \ \ \ \ \ _ "/>
    <numFmt numFmtId="202" formatCode="_ &quot;&quot;\ * #,##0\ \ \ \ \ \ _ \ \ "/>
    <numFmt numFmtId="203" formatCode="0.00%\ "/>
    <numFmt numFmtId="204" formatCode="0.00%\ \ "/>
    <numFmt numFmtId="205" formatCode="_ &quot;&quot;\ * #,##0_ \ "/>
    <numFmt numFmtId="206" formatCode="_ &quot;&quot;\ * #,##0_ \ \ "/>
    <numFmt numFmtId="207" formatCode="0.00\ "/>
    <numFmt numFmtId="213" formatCode="General\ "/>
    <numFmt numFmtId="214" formatCode="#,##0.0\ \ \ \ "/>
    <numFmt numFmtId="221" formatCode="00\ \ "/>
    <numFmt numFmtId="224" formatCode="0#/0#"/>
    <numFmt numFmtId="226" formatCode="0.00\ \ "/>
  </numFmts>
  <fonts count="31" x14ac:knownFonts="1">
    <font>
      <sz val="10"/>
      <name val="Arial"/>
    </font>
    <font>
      <b/>
      <sz val="10"/>
      <name val="Arial"/>
    </font>
    <font>
      <i/>
      <sz val="10"/>
      <name val="Arial"/>
    </font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2"/>
      <name val="Arial"/>
    </font>
    <font>
      <sz val="8"/>
      <name val="Arial"/>
    </font>
    <font>
      <b/>
      <sz val="9"/>
      <name val="Arial"/>
      <family val="2"/>
    </font>
    <font>
      <sz val="6"/>
      <name val="Arial"/>
      <family val="2"/>
    </font>
    <font>
      <u/>
      <sz val="8"/>
      <name val="Arial"/>
      <family val="2"/>
    </font>
    <font>
      <b/>
      <u/>
      <sz val="8"/>
      <name val="Arial"/>
      <family val="2"/>
    </font>
    <font>
      <i/>
      <sz val="10"/>
      <name val="Arial"/>
      <family val="2"/>
    </font>
    <font>
      <b/>
      <sz val="14"/>
      <name val="Arial Rounded MT Bold"/>
      <family val="2"/>
    </font>
    <font>
      <sz val="11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10"/>
      <color indexed="46"/>
      <name val="Arial"/>
      <family val="2"/>
    </font>
    <font>
      <sz val="9"/>
      <color indexed="46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  <bgColor indexed="22"/>
      </patternFill>
    </fill>
    <fill>
      <patternFill patternType="solid">
        <fgColor indexed="47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76">
    <xf numFmtId="0" fontId="0" fillId="0" borderId="0" xfId="0"/>
    <xf numFmtId="0" fontId="0" fillId="0" borderId="0" xfId="0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10" fillId="0" borderId="0" xfId="0" applyFont="1"/>
    <xf numFmtId="49" fontId="0" fillId="0" borderId="0" xfId="0" applyNumberFormat="1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0" xfId="0" applyFont="1"/>
    <xf numFmtId="174" fontId="0" fillId="0" borderId="1" xfId="0" applyNumberForma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170" fontId="9" fillId="0" borderId="0" xfId="0" applyNumberFormat="1" applyFont="1" applyBorder="1" applyAlignment="1">
      <alignment vertical="center"/>
    </xf>
    <xf numFmtId="0" fontId="0" fillId="2" borderId="3" xfId="0" applyFill="1" applyBorder="1" applyAlignment="1">
      <alignment horizontal="center" vertical="center"/>
    </xf>
    <xf numFmtId="174" fontId="0" fillId="0" borderId="4" xfId="0" applyNumberFormat="1" applyBorder="1" applyAlignment="1">
      <alignment horizontal="right" vertical="center"/>
    </xf>
    <xf numFmtId="0" fontId="0" fillId="0" borderId="5" xfId="0" applyBorder="1" applyAlignment="1">
      <alignment horizontal="centerContinuous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Alignment="1">
      <alignment horizontal="left"/>
    </xf>
    <xf numFmtId="4" fontId="0" fillId="0" borderId="0" xfId="0" applyNumberFormat="1"/>
    <xf numFmtId="0" fontId="12" fillId="0" borderId="6" xfId="0" applyFont="1" applyBorder="1"/>
    <xf numFmtId="4" fontId="1" fillId="0" borderId="0" xfId="0" applyNumberFormat="1" applyFont="1"/>
    <xf numFmtId="0" fontId="12" fillId="0" borderId="6" xfId="0" applyFont="1" applyBorder="1" applyAlignment="1">
      <alignment horizontal="centerContinuous"/>
    </xf>
    <xf numFmtId="0" fontId="15" fillId="0" borderId="0" xfId="0" applyFont="1" applyBorder="1"/>
    <xf numFmtId="0" fontId="12" fillId="0" borderId="0" xfId="0" applyFont="1" applyBorder="1" applyAlignment="1">
      <alignment horizontal="centerContinuous"/>
    </xf>
    <xf numFmtId="3" fontId="15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Continuous"/>
    </xf>
    <xf numFmtId="3" fontId="1" fillId="0" borderId="0" xfId="0" applyNumberFormat="1" applyFont="1" applyBorder="1"/>
    <xf numFmtId="0" fontId="17" fillId="0" borderId="0" xfId="0" applyFont="1"/>
    <xf numFmtId="0" fontId="10" fillId="0" borderId="0" xfId="0" applyFont="1" applyAlignment="1">
      <alignment horizontal="centerContinuous"/>
    </xf>
    <xf numFmtId="0" fontId="10" fillId="0" borderId="0" xfId="0" quotePrefix="1" applyFont="1"/>
    <xf numFmtId="0" fontId="18" fillId="0" borderId="0" xfId="0" applyFont="1"/>
    <xf numFmtId="0" fontId="9" fillId="0" borderId="0" xfId="0" applyFont="1" applyAlignment="1">
      <alignment horizontal="centerContinuous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176" fontId="0" fillId="0" borderId="2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Continuous" vertical="center"/>
    </xf>
    <xf numFmtId="0" fontId="0" fillId="0" borderId="7" xfId="0" applyBorder="1"/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177" fontId="0" fillId="0" borderId="8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0" borderId="14" xfId="0" applyNumberFormat="1" applyBorder="1" applyAlignment="1">
      <alignment horizontal="right" vertical="center"/>
    </xf>
    <xf numFmtId="179" fontId="0" fillId="0" borderId="1" xfId="0" applyNumberFormat="1" applyBorder="1" applyAlignment="1">
      <alignment horizontal="right" vertical="center"/>
    </xf>
    <xf numFmtId="179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right" vertical="center"/>
    </xf>
    <xf numFmtId="179" fontId="12" fillId="0" borderId="1" xfId="0" applyNumberFormat="1" applyFont="1" applyBorder="1" applyAlignment="1">
      <alignment vertical="center"/>
    </xf>
    <xf numFmtId="0" fontId="12" fillId="0" borderId="14" xfId="0" applyFont="1" applyBorder="1" applyAlignment="1">
      <alignment horizontal="center" vertical="center"/>
    </xf>
    <xf numFmtId="180" fontId="0" fillId="0" borderId="14" xfId="0" applyNumberFormat="1" applyBorder="1" applyAlignment="1">
      <alignment horizontal="right" vertical="center"/>
    </xf>
    <xf numFmtId="173" fontId="0" fillId="0" borderId="14" xfId="0" applyNumberFormat="1" applyBorder="1" applyAlignment="1">
      <alignment horizontal="right" vertical="center"/>
    </xf>
    <xf numFmtId="49" fontId="0" fillId="0" borderId="1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3" fillId="0" borderId="0" xfId="0" applyFont="1" applyFill="1"/>
    <xf numFmtId="0" fontId="0" fillId="0" borderId="0" xfId="0" applyFill="1"/>
    <xf numFmtId="0" fontId="0" fillId="0" borderId="8" xfId="0" applyBorder="1" applyAlignment="1">
      <alignment horizontal="left" vertical="center"/>
    </xf>
    <xf numFmtId="9" fontId="0" fillId="0" borderId="2" xfId="0" applyNumberFormat="1" applyBorder="1" applyAlignment="1">
      <alignment horizontal="centerContinuous" vertical="center"/>
    </xf>
    <xf numFmtId="9" fontId="0" fillId="0" borderId="5" xfId="0" applyNumberFormat="1" applyBorder="1" applyAlignment="1">
      <alignment horizontal="centerContinuous" vertical="center"/>
    </xf>
    <xf numFmtId="183" fontId="0" fillId="0" borderId="3" xfId="0" applyNumberFormat="1" applyBorder="1" applyAlignment="1">
      <alignment horizontal="right" vertical="center"/>
    </xf>
    <xf numFmtId="183" fontId="0" fillId="0" borderId="17" xfId="0" applyNumberFormat="1" applyBorder="1" applyAlignment="1">
      <alignment horizontal="right" vertical="center"/>
    </xf>
    <xf numFmtId="180" fontId="0" fillId="0" borderId="3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3" fontId="0" fillId="0" borderId="2" xfId="0" applyNumberFormat="1" applyBorder="1" applyAlignment="1">
      <alignment horizontal="center" vertical="center"/>
    </xf>
    <xf numFmtId="3" fontId="0" fillId="0" borderId="2" xfId="0" applyNumberFormat="1" applyBorder="1" applyAlignment="1">
      <alignment vertical="center"/>
    </xf>
    <xf numFmtId="180" fontId="0" fillId="0" borderId="5" xfId="0" applyNumberFormat="1" applyBorder="1" applyAlignment="1">
      <alignment horizontal="right" vertical="center"/>
    </xf>
    <xf numFmtId="180" fontId="0" fillId="0" borderId="7" xfId="0" applyNumberFormat="1" applyBorder="1" applyAlignment="1">
      <alignment horizontal="right" vertical="center"/>
    </xf>
    <xf numFmtId="173" fontId="0" fillId="0" borderId="5" xfId="0" applyNumberFormat="1" applyBorder="1" applyAlignment="1">
      <alignment horizontal="right" vertical="center"/>
    </xf>
    <xf numFmtId="186" fontId="0" fillId="0" borderId="2" xfId="0" applyNumberFormat="1" applyBorder="1" applyAlignment="1">
      <alignment horizontal="centerContinuous" vertical="center"/>
    </xf>
    <xf numFmtId="186" fontId="0" fillId="0" borderId="5" xfId="0" applyNumberFormat="1" applyBorder="1" applyAlignment="1">
      <alignment horizontal="centerContinuous" vertical="center"/>
    </xf>
    <xf numFmtId="0" fontId="0" fillId="0" borderId="2" xfId="0" applyBorder="1" applyAlignment="1">
      <alignment horizontal="centerContinuous"/>
    </xf>
    <xf numFmtId="3" fontId="0" fillId="0" borderId="0" xfId="0" applyNumberFormat="1"/>
    <xf numFmtId="191" fontId="0" fillId="0" borderId="3" xfId="0" applyNumberFormat="1" applyBorder="1" applyAlignment="1">
      <alignment horizontal="centerContinuous" vertical="center"/>
    </xf>
    <xf numFmtId="0" fontId="1" fillId="0" borderId="0" xfId="0" applyFont="1" applyAlignment="1">
      <alignment vertical="center"/>
    </xf>
    <xf numFmtId="191" fontId="0" fillId="0" borderId="9" xfId="0" applyNumberFormat="1" applyBorder="1" applyAlignment="1">
      <alignment horizontal="centerContinuous" vertical="center"/>
    </xf>
    <xf numFmtId="191" fontId="0" fillId="0" borderId="8" xfId="0" applyNumberFormat="1" applyBorder="1" applyAlignment="1">
      <alignment horizontal="centerContinuous" vertical="center"/>
    </xf>
    <xf numFmtId="191" fontId="0" fillId="0" borderId="15" xfId="0" applyNumberFormat="1" applyBorder="1" applyAlignment="1">
      <alignment horizontal="centerContinuous" vertical="center"/>
    </xf>
    <xf numFmtId="191" fontId="0" fillId="0" borderId="18" xfId="0" applyNumberFormat="1" applyBorder="1" applyAlignment="1">
      <alignment horizontal="centerContinuous" vertical="center"/>
    </xf>
    <xf numFmtId="191" fontId="0" fillId="0" borderId="16" xfId="0" applyNumberFormat="1" applyBorder="1" applyAlignment="1">
      <alignment horizontal="centerContinuous" vertical="center"/>
    </xf>
    <xf numFmtId="191" fontId="0" fillId="0" borderId="0" xfId="0" applyNumberFormat="1" applyBorder="1" applyAlignment="1">
      <alignment vertical="center"/>
    </xf>
    <xf numFmtId="191" fontId="0" fillId="0" borderId="7" xfId="0" applyNumberFormat="1" applyBorder="1" applyAlignment="1">
      <alignment vertical="center"/>
    </xf>
    <xf numFmtId="191" fontId="0" fillId="0" borderId="19" xfId="0" applyNumberFormat="1" applyBorder="1" applyAlignment="1">
      <alignment horizontal="centerContinuous" vertical="center"/>
    </xf>
    <xf numFmtId="191" fontId="0" fillId="0" borderId="20" xfId="0" applyNumberFormat="1" applyBorder="1" applyAlignment="1">
      <alignment horizontal="centerContinuous" vertical="center"/>
    </xf>
    <xf numFmtId="192" fontId="0" fillId="0" borderId="1" xfId="0" applyNumberFormat="1" applyBorder="1" applyAlignment="1">
      <alignment horizontal="centerContinuous" vertical="center"/>
    </xf>
    <xf numFmtId="192" fontId="0" fillId="0" borderId="2" xfId="0" applyNumberFormat="1" applyBorder="1" applyAlignment="1">
      <alignment horizontal="centerContinuous" vertical="center"/>
    </xf>
    <xf numFmtId="192" fontId="0" fillId="0" borderId="5" xfId="0" applyNumberFormat="1" applyBorder="1" applyAlignment="1">
      <alignment horizontal="centerContinuous" vertical="center"/>
    </xf>
    <xf numFmtId="193" fontId="0" fillId="0" borderId="13" xfId="0" applyNumberFormat="1" applyBorder="1" applyAlignment="1">
      <alignment horizontal="centerContinuous" vertical="center"/>
    </xf>
    <xf numFmtId="193" fontId="0" fillId="0" borderId="0" xfId="0" applyNumberFormat="1" applyBorder="1" applyAlignment="1">
      <alignment horizontal="centerContinuous" vertical="center"/>
    </xf>
    <xf numFmtId="193" fontId="0" fillId="0" borderId="7" xfId="0" applyNumberFormat="1" applyBorder="1" applyAlignment="1">
      <alignment horizontal="centerContinuous" vertical="center"/>
    </xf>
    <xf numFmtId="193" fontId="0" fillId="0" borderId="14" xfId="0" applyNumberFormat="1" applyBorder="1" applyAlignment="1">
      <alignment horizontal="centerContinuous" vertical="center"/>
    </xf>
    <xf numFmtId="193" fontId="0" fillId="0" borderId="2" xfId="0" applyNumberFormat="1" applyBorder="1" applyAlignment="1">
      <alignment horizontal="centerContinuous" vertical="center"/>
    </xf>
    <xf numFmtId="193" fontId="0" fillId="0" borderId="5" xfId="0" applyNumberFormat="1" applyBorder="1" applyAlignment="1">
      <alignment horizontal="centerContinuous" vertical="center"/>
    </xf>
    <xf numFmtId="173" fontId="0" fillId="0" borderId="5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177" fontId="0" fillId="0" borderId="5" xfId="0" applyNumberFormat="1" applyBorder="1" applyAlignment="1">
      <alignment horizontal="right" vertical="center"/>
    </xf>
    <xf numFmtId="173" fontId="0" fillId="0" borderId="7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177" fontId="0" fillId="0" borderId="0" xfId="0" applyNumberFormat="1" applyBorder="1" applyAlignment="1">
      <alignment horizontal="right" vertical="center"/>
    </xf>
    <xf numFmtId="49" fontId="0" fillId="0" borderId="8" xfId="0" applyNumberFormat="1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6" fillId="0" borderId="0" xfId="0" applyFont="1"/>
    <xf numFmtId="0" fontId="9" fillId="0" borderId="0" xfId="0" applyFont="1" applyAlignment="1">
      <alignment horizontal="center"/>
    </xf>
    <xf numFmtId="0" fontId="20" fillId="0" borderId="0" xfId="0" applyFont="1"/>
    <xf numFmtId="0" fontId="10" fillId="0" borderId="1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179" fontId="0" fillId="0" borderId="11" xfId="0" applyNumberFormat="1" applyBorder="1" applyAlignment="1">
      <alignment vertical="center"/>
    </xf>
    <xf numFmtId="179" fontId="0" fillId="0" borderId="7" xfId="0" applyNumberFormat="1" applyBorder="1" applyAlignment="1">
      <alignment vertical="center"/>
    </xf>
    <xf numFmtId="179" fontId="0" fillId="0" borderId="5" xfId="0" applyNumberFormat="1" applyBorder="1" applyAlignment="1">
      <alignment vertical="center"/>
    </xf>
    <xf numFmtId="173" fontId="0" fillId="0" borderId="21" xfId="0" applyNumberFormat="1" applyBorder="1" applyAlignment="1">
      <alignment horizontal="right" vertical="center"/>
    </xf>
    <xf numFmtId="0" fontId="12" fillId="0" borderId="1" xfId="0" applyFont="1" applyBorder="1"/>
    <xf numFmtId="0" fontId="12" fillId="0" borderId="0" xfId="0" applyFont="1" applyBorder="1" applyAlignment="1">
      <alignment horizontal="center" vertical="center"/>
    </xf>
    <xf numFmtId="0" fontId="12" fillId="0" borderId="0" xfId="0" applyFont="1"/>
    <xf numFmtId="0" fontId="9" fillId="0" borderId="0" xfId="0" applyFont="1"/>
    <xf numFmtId="0" fontId="7" fillId="0" borderId="0" xfId="0" applyFont="1"/>
    <xf numFmtId="0" fontId="16" fillId="0" borderId="0" xfId="0" applyFont="1"/>
    <xf numFmtId="0" fontId="21" fillId="0" borderId="0" xfId="0" applyFont="1"/>
    <xf numFmtId="0" fontId="1" fillId="0" borderId="0" xfId="0" quotePrefix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10" fontId="0" fillId="0" borderId="0" xfId="2" applyNumberFormat="1" applyFont="1"/>
    <xf numFmtId="10" fontId="1" fillId="0" borderId="0" xfId="2" applyNumberFormat="1" applyFont="1" applyAlignment="1">
      <alignment horizontal="center"/>
    </xf>
    <xf numFmtId="10" fontId="1" fillId="0" borderId="0" xfId="2" applyNumberFormat="1" applyFont="1" applyAlignment="1">
      <alignment horizontal="right"/>
    </xf>
    <xf numFmtId="0" fontId="1" fillId="0" borderId="0" xfId="0" quotePrefix="1" applyFont="1" applyAlignment="1">
      <alignment horizontal="centerContinuous"/>
    </xf>
    <xf numFmtId="0" fontId="1" fillId="0" borderId="0" xfId="0" applyFont="1" applyAlignment="1">
      <alignment horizontal="center" wrapText="1"/>
    </xf>
    <xf numFmtId="178" fontId="0" fillId="0" borderId="0" xfId="2" applyNumberFormat="1" applyFont="1"/>
    <xf numFmtId="178" fontId="0" fillId="0" borderId="0" xfId="0" applyNumberFormat="1"/>
    <xf numFmtId="0" fontId="9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77" fontId="0" fillId="0" borderId="5" xfId="0" applyNumberFormat="1" applyBorder="1" applyAlignment="1">
      <alignment vertical="center"/>
    </xf>
    <xf numFmtId="177" fontId="0" fillId="0" borderId="22" xfId="0" applyNumberFormat="1" applyBorder="1" applyAlignment="1">
      <alignment vertical="center"/>
    </xf>
    <xf numFmtId="0" fontId="0" fillId="0" borderId="23" xfId="0" applyBorder="1" applyAlignment="1">
      <alignment vertical="center"/>
    </xf>
    <xf numFmtId="0" fontId="11" fillId="0" borderId="0" xfId="0" applyFont="1"/>
    <xf numFmtId="173" fontId="0" fillId="0" borderId="3" xfId="0" applyNumberFormat="1" applyBorder="1" applyAlignment="1">
      <alignment horizontal="right" vertical="center"/>
    </xf>
    <xf numFmtId="199" fontId="0" fillId="0" borderId="5" xfId="0" applyNumberFormat="1" applyBorder="1" applyAlignment="1">
      <alignment horizontal="center" vertical="center"/>
    </xf>
    <xf numFmtId="200" fontId="0" fillId="0" borderId="1" xfId="0" applyNumberFormat="1" applyBorder="1" applyAlignment="1">
      <alignment horizontal="centerContinuous" vertical="center"/>
    </xf>
    <xf numFmtId="200" fontId="0" fillId="0" borderId="2" xfId="0" applyNumberFormat="1" applyBorder="1" applyAlignment="1">
      <alignment horizontal="centerContinuous" vertical="center"/>
    </xf>
    <xf numFmtId="0" fontId="11" fillId="0" borderId="0" xfId="0" applyFont="1" applyFill="1"/>
    <xf numFmtId="205" fontId="0" fillId="0" borderId="2" xfId="0" applyNumberFormat="1" applyBorder="1" applyAlignment="1">
      <alignment horizontal="centerContinuous" vertical="center"/>
    </xf>
    <xf numFmtId="205" fontId="0" fillId="0" borderId="18" xfId="0" applyNumberFormat="1" applyBorder="1" applyAlignment="1">
      <alignment horizontal="centerContinuous" vertical="center"/>
    </xf>
    <xf numFmtId="205" fontId="0" fillId="0" borderId="8" xfId="0" applyNumberFormat="1" applyBorder="1" applyAlignment="1">
      <alignment horizontal="centerContinuous" vertical="center"/>
    </xf>
    <xf numFmtId="206" fontId="0" fillId="0" borderId="1" xfId="0" applyNumberFormat="1" applyBorder="1" applyAlignment="1">
      <alignment horizontal="centerContinuous" vertical="center"/>
    </xf>
    <xf numFmtId="206" fontId="0" fillId="0" borderId="2" xfId="0" applyNumberFormat="1" applyBorder="1" applyAlignment="1">
      <alignment horizontal="centerContinuous" vertical="center"/>
    </xf>
    <xf numFmtId="205" fontId="0" fillId="0" borderId="0" xfId="0" applyNumberFormat="1" applyBorder="1" applyAlignment="1">
      <alignment horizontal="centerContinuous" vertical="center"/>
    </xf>
    <xf numFmtId="205" fontId="0" fillId="0" borderId="0" xfId="0" applyNumberFormat="1" applyBorder="1" applyAlignment="1">
      <alignment horizontal="centerContinuous"/>
    </xf>
    <xf numFmtId="206" fontId="0" fillId="0" borderId="5" xfId="0" applyNumberFormat="1" applyBorder="1" applyAlignment="1">
      <alignment horizontal="centerContinuous" vertical="center"/>
    </xf>
    <xf numFmtId="206" fontId="0" fillId="0" borderId="22" xfId="0" applyNumberFormat="1" applyBorder="1" applyAlignment="1">
      <alignment horizontal="centerContinuous" vertical="center"/>
    </xf>
    <xf numFmtId="177" fontId="0" fillId="0" borderId="24" xfId="0" applyNumberFormat="1" applyBorder="1" applyAlignment="1">
      <alignment horizontal="right" vertical="center"/>
    </xf>
    <xf numFmtId="205" fontId="0" fillId="0" borderId="25" xfId="0" applyNumberFormat="1" applyBorder="1" applyAlignment="1">
      <alignment horizontal="centerContinuous" vertical="center"/>
    </xf>
    <xf numFmtId="205" fontId="0" fillId="0" borderId="9" xfId="0" applyNumberFormat="1" applyBorder="1" applyAlignment="1">
      <alignment horizontal="centerContinuous" vertical="center"/>
    </xf>
    <xf numFmtId="205" fontId="0" fillId="0" borderId="22" xfId="0" applyNumberFormat="1" applyBorder="1" applyAlignment="1">
      <alignment horizontal="centerContinuous" vertical="center"/>
    </xf>
    <xf numFmtId="0" fontId="0" fillId="0" borderId="11" xfId="0" applyBorder="1" applyAlignment="1"/>
    <xf numFmtId="0" fontId="0" fillId="0" borderId="0" xfId="0" applyBorder="1" applyAlignment="1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7" xfId="0" applyBorder="1" applyAlignment="1">
      <alignment horizontal="centerContinuous"/>
    </xf>
    <xf numFmtId="0" fontId="0" fillId="0" borderId="0" xfId="0" applyBorder="1" applyAlignment="1">
      <alignment horizontal="centerContinuous"/>
    </xf>
    <xf numFmtId="2" fontId="0" fillId="0" borderId="0" xfId="0" applyNumberFormat="1"/>
    <xf numFmtId="0" fontId="22" fillId="0" borderId="0" xfId="0" applyFont="1"/>
    <xf numFmtId="0" fontId="0" fillId="0" borderId="11" xfId="0" applyBorder="1"/>
    <xf numFmtId="207" fontId="0" fillId="0" borderId="5" xfId="0" applyNumberFormat="1" applyBorder="1" applyAlignment="1">
      <alignment vertical="center"/>
    </xf>
    <xf numFmtId="2" fontId="0" fillId="0" borderId="5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3" fontId="0" fillId="0" borderId="26" xfId="0" applyNumberFormat="1" applyBorder="1" applyAlignment="1">
      <alignment horizontal="right" vertical="center"/>
    </xf>
    <xf numFmtId="179" fontId="12" fillId="0" borderId="14" xfId="0" applyNumberFormat="1" applyFont="1" applyBorder="1" applyAlignment="1">
      <alignment vertical="center"/>
    </xf>
    <xf numFmtId="206" fontId="0" fillId="0" borderId="1" xfId="0" applyNumberFormat="1" applyBorder="1" applyAlignment="1">
      <alignment horizontal="left" vertical="center"/>
    </xf>
    <xf numFmtId="206" fontId="0" fillId="0" borderId="4" xfId="0" applyNumberFormat="1" applyBorder="1" applyAlignment="1">
      <alignment horizontal="centerContinuous" vertical="center"/>
    </xf>
    <xf numFmtId="206" fontId="0" fillId="0" borderId="27" xfId="0" applyNumberFormat="1" applyBorder="1" applyAlignment="1">
      <alignment horizontal="centerContinuous" vertical="center"/>
    </xf>
    <xf numFmtId="206" fontId="0" fillId="0" borderId="18" xfId="0" applyNumberFormat="1" applyBorder="1" applyAlignment="1">
      <alignment horizontal="centerContinuous" vertical="center"/>
    </xf>
    <xf numFmtId="206" fontId="0" fillId="0" borderId="16" xfId="0" applyNumberFormat="1" applyBorder="1" applyAlignment="1">
      <alignment horizontal="centerContinuous" vertical="center"/>
    </xf>
    <xf numFmtId="206" fontId="0" fillId="0" borderId="11" xfId="0" applyNumberFormat="1" applyBorder="1" applyAlignment="1">
      <alignment horizontal="left" vertical="center"/>
    </xf>
    <xf numFmtId="206" fontId="0" fillId="0" borderId="0" xfId="0" applyNumberFormat="1" applyBorder="1" applyAlignment="1">
      <alignment horizontal="centerContinuous" vertical="center"/>
    </xf>
    <xf numFmtId="206" fontId="0" fillId="0" borderId="11" xfId="0" applyNumberFormat="1" applyBorder="1" applyAlignment="1">
      <alignment horizontal="centerContinuous" vertical="center"/>
    </xf>
    <xf numFmtId="206" fontId="0" fillId="0" borderId="7" xfId="0" applyNumberFormat="1" applyBorder="1" applyAlignment="1">
      <alignment horizontal="centerContinuous" vertical="center"/>
    </xf>
    <xf numFmtId="177" fontId="0" fillId="0" borderId="4" xfId="0" applyNumberFormat="1" applyBorder="1" applyAlignment="1">
      <alignment horizontal="right" vertical="center"/>
    </xf>
    <xf numFmtId="205" fontId="0" fillId="0" borderId="27" xfId="0" applyNumberFormat="1" applyBorder="1" applyAlignment="1">
      <alignment horizontal="centerContinuous" vertical="center"/>
    </xf>
    <xf numFmtId="177" fontId="0" fillId="0" borderId="28" xfId="0" applyNumberFormat="1" applyBorder="1" applyAlignment="1">
      <alignment horizontal="right" vertical="center"/>
    </xf>
    <xf numFmtId="205" fontId="0" fillId="0" borderId="29" xfId="0" applyNumberFormat="1" applyBorder="1" applyAlignment="1">
      <alignment horizontal="centerContinuous" vertical="center"/>
    </xf>
    <xf numFmtId="0" fontId="0" fillId="0" borderId="0" xfId="0" applyBorder="1" applyAlignment="1">
      <alignment horizontal="left" vertical="center"/>
    </xf>
    <xf numFmtId="180" fontId="0" fillId="0" borderId="0" xfId="0" applyNumberFormat="1" applyBorder="1" applyAlignment="1">
      <alignment horizontal="right" vertical="center"/>
    </xf>
    <xf numFmtId="176" fontId="12" fillId="0" borderId="30" xfId="0" applyNumberFormat="1" applyFont="1" applyBorder="1" applyAlignment="1">
      <alignment vertical="center"/>
    </xf>
    <xf numFmtId="172" fontId="12" fillId="0" borderId="30" xfId="0" applyNumberFormat="1" applyFont="1" applyBorder="1" applyAlignment="1">
      <alignment vertical="center"/>
    </xf>
    <xf numFmtId="213" fontId="0" fillId="0" borderId="5" xfId="0" applyNumberFormat="1" applyBorder="1" applyAlignment="1">
      <alignment vertical="center"/>
    </xf>
    <xf numFmtId="213" fontId="0" fillId="0" borderId="2" xfId="0" applyNumberFormat="1" applyBorder="1" applyAlignment="1">
      <alignment vertical="center"/>
    </xf>
    <xf numFmtId="213" fontId="0" fillId="0" borderId="5" xfId="0" applyNumberFormat="1" applyBorder="1" applyAlignment="1">
      <alignment horizontal="center" vertical="center"/>
    </xf>
    <xf numFmtId="202" fontId="0" fillId="0" borderId="0" xfId="0" applyNumberFormat="1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200" fontId="0" fillId="0" borderId="8" xfId="0" applyNumberFormat="1" applyFill="1" applyBorder="1" applyAlignment="1">
      <alignment horizontal="centerContinuous" vertical="center"/>
    </xf>
    <xf numFmtId="200" fontId="0" fillId="0" borderId="9" xfId="0" applyNumberFormat="1" applyFill="1" applyBorder="1" applyAlignment="1">
      <alignment horizontal="centerContinuous" vertical="center"/>
    </xf>
    <xf numFmtId="172" fontId="0" fillId="0" borderId="0" xfId="0" applyNumberFormat="1" applyAlignment="1">
      <alignment horizontal="right" vertical="center"/>
    </xf>
    <xf numFmtId="0" fontId="24" fillId="0" borderId="0" xfId="0" applyFont="1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0" fillId="0" borderId="21" xfId="0" applyBorder="1" applyAlignment="1">
      <alignment vertical="center"/>
    </xf>
    <xf numFmtId="173" fontId="0" fillId="0" borderId="5" xfId="0" applyNumberFormat="1" applyBorder="1"/>
    <xf numFmtId="173" fontId="0" fillId="0" borderId="16" xfId="0" applyNumberFormat="1" applyBorder="1" applyAlignment="1">
      <alignment vertical="center"/>
    </xf>
    <xf numFmtId="179" fontId="0" fillId="0" borderId="5" xfId="0" applyNumberFormat="1" applyBorder="1" applyAlignment="1" applyProtection="1">
      <alignment vertical="center"/>
    </xf>
    <xf numFmtId="179" fontId="0" fillId="0" borderId="16" xfId="0" applyNumberFormat="1" applyBorder="1" applyAlignment="1" applyProtection="1">
      <alignment vertical="center"/>
    </xf>
    <xf numFmtId="0" fontId="0" fillId="0" borderId="0" xfId="0" applyAlignment="1">
      <alignment horizontal="right"/>
    </xf>
    <xf numFmtId="3" fontId="0" fillId="0" borderId="0" xfId="1" applyNumberFormat="1" applyFont="1"/>
    <xf numFmtId="0" fontId="0" fillId="0" borderId="2" xfId="0" applyBorder="1" applyAlignment="1">
      <alignment horizontal="center"/>
    </xf>
    <xf numFmtId="0" fontId="10" fillId="0" borderId="0" xfId="0" applyFont="1" applyBorder="1" applyAlignment="1">
      <alignment horizontal="center"/>
    </xf>
    <xf numFmtId="205" fontId="0" fillId="0" borderId="31" xfId="0" applyNumberFormat="1" applyBorder="1" applyAlignment="1">
      <alignment horizontal="centerContinuous" vertical="center"/>
    </xf>
    <xf numFmtId="174" fontId="0" fillId="0" borderId="8" xfId="0" applyNumberFormat="1" applyBorder="1" applyAlignment="1">
      <alignment vertical="center"/>
    </xf>
    <xf numFmtId="0" fontId="0" fillId="0" borderId="5" xfId="0" applyBorder="1"/>
    <xf numFmtId="0" fontId="0" fillId="0" borderId="5" xfId="0" applyBorder="1" applyAlignment="1">
      <alignment horizontal="centerContinuous"/>
    </xf>
    <xf numFmtId="0" fontId="24" fillId="0" borderId="0" xfId="0" applyFont="1" applyProtection="1">
      <protection locked="0"/>
    </xf>
    <xf numFmtId="176" fontId="12" fillId="0" borderId="14" xfId="0" applyNumberFormat="1" applyFont="1" applyBorder="1" applyAlignment="1">
      <alignment vertical="center"/>
    </xf>
    <xf numFmtId="0" fontId="12" fillId="0" borderId="1" xfId="0" applyFont="1" applyBorder="1" applyAlignment="1">
      <alignment horizontal="centerContinuous"/>
    </xf>
    <xf numFmtId="0" fontId="12" fillId="0" borderId="32" xfId="0" applyFont="1" applyBorder="1"/>
    <xf numFmtId="0" fontId="12" fillId="0" borderId="32" xfId="0" applyFont="1" applyBorder="1" applyAlignment="1">
      <alignment horizontal="centerContinuous"/>
    </xf>
    <xf numFmtId="176" fontId="12" fillId="0" borderId="33" xfId="0" applyNumberFormat="1" applyFont="1" applyBorder="1" applyAlignment="1">
      <alignment vertical="center"/>
    </xf>
    <xf numFmtId="0" fontId="12" fillId="0" borderId="8" xfId="0" applyFont="1" applyBorder="1"/>
    <xf numFmtId="176" fontId="12" fillId="0" borderId="3" xfId="0" applyNumberFormat="1" applyFont="1" applyBorder="1" applyAlignment="1">
      <alignment vertical="center"/>
    </xf>
    <xf numFmtId="192" fontId="0" fillId="0" borderId="1" xfId="0" quotePrefix="1" applyNumberFormat="1" applyBorder="1" applyAlignment="1">
      <alignment horizontal="centerContinuous" vertical="center"/>
    </xf>
    <xf numFmtId="0" fontId="12" fillId="0" borderId="3" xfId="0" applyFont="1" applyBorder="1" applyAlignment="1">
      <alignment horizontal="center" vertical="center"/>
    </xf>
    <xf numFmtId="179" fontId="12" fillId="0" borderId="3" xfId="0" applyNumberFormat="1" applyFont="1" applyBorder="1" applyAlignment="1">
      <alignment vertical="center"/>
    </xf>
    <xf numFmtId="0" fontId="0" fillId="3" borderId="0" xfId="0" applyFill="1"/>
    <xf numFmtId="0" fontId="0" fillId="0" borderId="8" xfId="0" applyBorder="1"/>
    <xf numFmtId="187" fontId="0" fillId="0" borderId="3" xfId="0" applyNumberFormat="1" applyBorder="1" applyAlignment="1">
      <alignment horizontal="centerContinuous" vertical="center"/>
    </xf>
    <xf numFmtId="0" fontId="0" fillId="0" borderId="3" xfId="0" applyBorder="1" applyAlignment="1">
      <alignment horizontal="center" vertical="center"/>
    </xf>
    <xf numFmtId="185" fontId="0" fillId="0" borderId="9" xfId="0" applyNumberFormat="1" applyBorder="1" applyAlignment="1">
      <alignment horizontal="centerContinuous" vertical="center"/>
    </xf>
    <xf numFmtId="173" fontId="0" fillId="0" borderId="5" xfId="0" applyNumberFormat="1" applyBorder="1" applyAlignment="1">
      <alignment horizontal="right"/>
    </xf>
    <xf numFmtId="173" fontId="0" fillId="0" borderId="16" xfId="0" applyNumberFormat="1" applyBorder="1" applyAlignment="1">
      <alignment horizontal="right" vertical="center"/>
    </xf>
    <xf numFmtId="0" fontId="10" fillId="0" borderId="8" xfId="0" applyFont="1" applyBorder="1"/>
    <xf numFmtId="0" fontId="1" fillId="3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180" fontId="0" fillId="3" borderId="0" xfId="0" applyNumberFormat="1" applyFill="1" applyBorder="1" applyAlignment="1">
      <alignment horizontal="right" vertical="center"/>
    </xf>
    <xf numFmtId="185" fontId="0" fillId="0" borderId="0" xfId="0" applyNumberFormat="1" applyBorder="1" applyAlignment="1">
      <alignment horizontal="centerContinuous" vertical="center"/>
    </xf>
    <xf numFmtId="201" fontId="0" fillId="0" borderId="0" xfId="0" applyNumberFormat="1" applyBorder="1" applyAlignment="1">
      <alignment horizontal="centerContinuous" vertical="center"/>
    </xf>
    <xf numFmtId="186" fontId="0" fillId="0" borderId="0" xfId="0" applyNumberFormat="1" applyBorder="1" applyAlignment="1">
      <alignment horizontal="centerContinuous" vertical="center"/>
    </xf>
    <xf numFmtId="201" fontId="0" fillId="0" borderId="3" xfId="0" applyNumberFormat="1" applyBorder="1" applyAlignment="1">
      <alignment horizontal="centerContinuous" vertical="center"/>
    </xf>
    <xf numFmtId="186" fontId="0" fillId="0" borderId="3" xfId="0" applyNumberFormat="1" applyBorder="1" applyAlignment="1">
      <alignment horizontal="centerContinuous" vertical="center"/>
    </xf>
    <xf numFmtId="173" fontId="0" fillId="0" borderId="34" xfId="0" applyNumberFormat="1" applyBorder="1" applyAlignment="1">
      <alignment horizontal="right" vertical="center"/>
    </xf>
    <xf numFmtId="173" fontId="0" fillId="0" borderId="13" xfId="0" applyNumberFormat="1" applyBorder="1" applyAlignment="1">
      <alignment horizontal="right" vertical="center"/>
    </xf>
    <xf numFmtId="179" fontId="0" fillId="0" borderId="14" xfId="0" applyNumberFormat="1" applyBorder="1" applyAlignment="1">
      <alignment horizontal="right" vertical="center"/>
    </xf>
    <xf numFmtId="214" fontId="0" fillId="0" borderId="23" xfId="0" applyNumberFormat="1" applyBorder="1" applyAlignment="1">
      <alignment horizontal="right" vertical="center"/>
    </xf>
    <xf numFmtId="214" fontId="0" fillId="0" borderId="13" xfId="0" applyNumberFormat="1" applyBorder="1" applyAlignment="1">
      <alignment horizontal="right" vertical="center"/>
    </xf>
    <xf numFmtId="178" fontId="0" fillId="0" borderId="14" xfId="0" applyNumberFormat="1" applyBorder="1"/>
    <xf numFmtId="0" fontId="0" fillId="4" borderId="8" xfId="0" applyFill="1" applyBorder="1"/>
    <xf numFmtId="0" fontId="0" fillId="4" borderId="9" xfId="0" applyFill="1" applyBorder="1"/>
    <xf numFmtId="200" fontId="0" fillId="3" borderId="35" xfId="0" applyNumberFormat="1" applyFill="1" applyBorder="1" applyAlignment="1">
      <alignment horizontal="centerContinuous" vertical="center"/>
    </xf>
    <xf numFmtId="200" fontId="0" fillId="3" borderId="36" xfId="0" applyNumberFormat="1" applyFill="1" applyBorder="1" applyAlignment="1">
      <alignment horizontal="centerContinuous" vertical="center"/>
    </xf>
    <xf numFmtId="0" fontId="0" fillId="4" borderId="34" xfId="0" applyFill="1" applyBorder="1" applyAlignment="1">
      <alignment horizontal="centerContinuous" vertical="center"/>
    </xf>
    <xf numFmtId="0" fontId="0" fillId="4" borderId="14" xfId="0" applyFill="1" applyBorder="1" applyAlignment="1">
      <alignment horizontal="centerContinuous" vertical="center"/>
    </xf>
    <xf numFmtId="176" fontId="12" fillId="0" borderId="14" xfId="0" applyNumberFormat="1" applyFont="1" applyBorder="1" applyAlignment="1">
      <alignment horizontal="right" vertical="center"/>
    </xf>
    <xf numFmtId="200" fontId="0" fillId="0" borderId="14" xfId="0" applyNumberFormat="1" applyBorder="1" applyAlignment="1">
      <alignment horizontal="centerContinuous" vertical="center"/>
    </xf>
    <xf numFmtId="0" fontId="0" fillId="0" borderId="9" xfId="0" applyBorder="1"/>
    <xf numFmtId="200" fontId="0" fillId="4" borderId="29" xfId="0" applyNumberFormat="1" applyFill="1" applyBorder="1" applyAlignment="1">
      <alignment horizontal="centerContinuous" vertical="center"/>
    </xf>
    <xf numFmtId="0" fontId="0" fillId="4" borderId="37" xfId="0" applyFill="1" applyBorder="1" applyAlignment="1">
      <alignment vertical="center"/>
    </xf>
    <xf numFmtId="0" fontId="0" fillId="4" borderId="37" xfId="0" applyFill="1" applyBorder="1"/>
    <xf numFmtId="200" fontId="0" fillId="4" borderId="26" xfId="0" applyNumberFormat="1" applyFill="1" applyBorder="1" applyAlignment="1">
      <alignment horizontal="centerContinuous" vertical="center"/>
    </xf>
    <xf numFmtId="0" fontId="0" fillId="4" borderId="10" xfId="0" applyFill="1" applyBorder="1" applyAlignment="1">
      <alignment vertical="center"/>
    </xf>
    <xf numFmtId="0" fontId="0" fillId="4" borderId="10" xfId="0" applyFill="1" applyBorder="1"/>
    <xf numFmtId="0" fontId="0" fillId="4" borderId="38" xfId="0" applyFill="1" applyBorder="1"/>
    <xf numFmtId="0" fontId="0" fillId="4" borderId="12" xfId="0" applyFill="1" applyBorder="1" applyAlignment="1">
      <alignment horizontal="centerContinuous" vertic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/>
    <xf numFmtId="0" fontId="0" fillId="4" borderId="5" xfId="0" applyFill="1" applyBorder="1"/>
    <xf numFmtId="0" fontId="0" fillId="4" borderId="1" xfId="0" applyFill="1" applyBorder="1" applyAlignment="1">
      <alignment horizontal="centerContinuous" vertical="center"/>
    </xf>
    <xf numFmtId="0" fontId="0" fillId="4" borderId="37" xfId="0" applyFill="1" applyBorder="1" applyAlignment="1">
      <alignment horizontal="right"/>
    </xf>
    <xf numFmtId="3" fontId="12" fillId="0" borderId="14" xfId="0" applyNumberFormat="1" applyFont="1" applyBorder="1" applyAlignment="1">
      <alignment horizontal="right" vertical="center"/>
    </xf>
    <xf numFmtId="0" fontId="0" fillId="4" borderId="1" xfId="0" applyFill="1" applyBorder="1"/>
    <xf numFmtId="0" fontId="0" fillId="4" borderId="0" xfId="0" applyFill="1" applyBorder="1"/>
    <xf numFmtId="174" fontId="0" fillId="4" borderId="0" xfId="0" applyNumberFormat="1" applyFill="1" applyBorder="1" applyAlignment="1">
      <alignment horizontal="center"/>
    </xf>
    <xf numFmtId="0" fontId="0" fillId="4" borderId="12" xfId="0" applyFill="1" applyBorder="1"/>
    <xf numFmtId="174" fontId="1" fillId="4" borderId="7" xfId="0" applyNumberFormat="1" applyFont="1" applyFill="1" applyBorder="1" applyAlignment="1">
      <alignment horizontal="center"/>
    </xf>
    <xf numFmtId="174" fontId="0" fillId="4" borderId="11" xfId="0" applyNumberFormat="1" applyFill="1" applyBorder="1" applyAlignment="1">
      <alignment horizontal="center"/>
    </xf>
    <xf numFmtId="199" fontId="0" fillId="0" borderId="0" xfId="0" applyNumberFormat="1" applyAlignment="1">
      <alignment vertical="center"/>
    </xf>
    <xf numFmtId="0" fontId="3" fillId="3" borderId="0" xfId="0" applyFont="1" applyFill="1" applyBorder="1" applyAlignment="1">
      <alignment vertical="center"/>
    </xf>
    <xf numFmtId="0" fontId="0" fillId="3" borderId="0" xfId="0" applyFill="1" applyBorder="1" applyAlignment="1">
      <alignment horizontal="right" vertical="center"/>
    </xf>
    <xf numFmtId="174" fontId="0" fillId="3" borderId="0" xfId="0" applyNumberFormat="1" applyFill="1" applyBorder="1" applyAlignment="1">
      <alignment horizontal="right" vertical="center"/>
    </xf>
    <xf numFmtId="182" fontId="0" fillId="0" borderId="5" xfId="0" applyNumberFormat="1" applyBorder="1"/>
    <xf numFmtId="181" fontId="0" fillId="0" borderId="0" xfId="0" applyNumberFormat="1"/>
    <xf numFmtId="181" fontId="0" fillId="0" borderId="0" xfId="0" applyNumberFormat="1" applyAlignment="1">
      <alignment horizontal="center"/>
    </xf>
    <xf numFmtId="181" fontId="0" fillId="0" borderId="2" xfId="0" applyNumberFormat="1" applyBorder="1" applyAlignment="1">
      <alignment horizontal="center"/>
    </xf>
    <xf numFmtId="213" fontId="0" fillId="0" borderId="3" xfId="0" applyNumberFormat="1" applyBorder="1" applyAlignment="1">
      <alignment vertical="center"/>
    </xf>
    <xf numFmtId="207" fontId="0" fillId="0" borderId="3" xfId="0" applyNumberFormat="1" applyBorder="1" applyAlignment="1">
      <alignment vertical="center"/>
    </xf>
    <xf numFmtId="213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0" borderId="34" xfId="0" applyBorder="1"/>
    <xf numFmtId="0" fontId="0" fillId="0" borderId="38" xfId="0" applyBorder="1"/>
    <xf numFmtId="0" fontId="0" fillId="0" borderId="14" xfId="0" applyBorder="1"/>
    <xf numFmtId="0" fontId="0" fillId="0" borderId="12" xfId="0" applyBorder="1"/>
    <xf numFmtId="0" fontId="0" fillId="0" borderId="10" xfId="0" applyBorder="1"/>
    <xf numFmtId="0" fontId="0" fillId="4" borderId="3" xfId="0" applyFill="1" applyBorder="1"/>
    <xf numFmtId="0" fontId="0" fillId="4" borderId="38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0" borderId="15" xfId="0" applyBorder="1"/>
    <xf numFmtId="191" fontId="0" fillId="0" borderId="1" xfId="0" applyNumberFormat="1" applyBorder="1" applyAlignment="1">
      <alignment vertical="center"/>
    </xf>
    <xf numFmtId="191" fontId="0" fillId="0" borderId="2" xfId="0" applyNumberFormat="1" applyBorder="1" applyAlignment="1">
      <alignment vertical="center"/>
    </xf>
    <xf numFmtId="191" fontId="0" fillId="0" borderId="5" xfId="0" applyNumberFormat="1" applyBorder="1" applyAlignment="1">
      <alignment vertical="center"/>
    </xf>
    <xf numFmtId="191" fontId="0" fillId="0" borderId="39" xfId="0" applyNumberFormat="1" applyBorder="1" applyAlignment="1">
      <alignment horizontal="centerContinuous" vertical="center"/>
    </xf>
    <xf numFmtId="0" fontId="23" fillId="0" borderId="0" xfId="0" applyFont="1"/>
    <xf numFmtId="214" fontId="0" fillId="0" borderId="14" xfId="0" applyNumberFormat="1" applyBorder="1" applyAlignment="1">
      <alignment horizontal="right" vertical="center"/>
    </xf>
    <xf numFmtId="0" fontId="0" fillId="4" borderId="11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81" fontId="0" fillId="0" borderId="3" xfId="0" applyNumberFormat="1" applyBorder="1" applyAlignment="1">
      <alignment horizontal="center" vertical="center"/>
    </xf>
    <xf numFmtId="180" fontId="0" fillId="2" borderId="3" xfId="0" applyNumberFormat="1" applyFill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180" fontId="0" fillId="0" borderId="15" xfId="0" applyNumberFormat="1" applyBorder="1" applyAlignment="1">
      <alignment horizontal="center" vertical="center"/>
    </xf>
    <xf numFmtId="0" fontId="26" fillId="0" borderId="0" xfId="0" applyFont="1" applyProtection="1">
      <protection locked="0"/>
    </xf>
    <xf numFmtId="179" fontId="27" fillId="0" borderId="1" xfId="0" applyNumberFormat="1" applyFont="1" applyBorder="1" applyAlignment="1">
      <alignment horizontal="right" vertical="center"/>
    </xf>
    <xf numFmtId="175" fontId="9" fillId="0" borderId="11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3" fontId="0" fillId="0" borderId="0" xfId="0" applyNumberFormat="1" applyBorder="1"/>
    <xf numFmtId="172" fontId="0" fillId="0" borderId="0" xfId="0" applyNumberFormat="1" applyBorder="1" applyAlignment="1">
      <alignment vertical="center"/>
    </xf>
    <xf numFmtId="182" fontId="0" fillId="0" borderId="0" xfId="0" applyNumberFormat="1" applyBorder="1"/>
    <xf numFmtId="3" fontId="0" fillId="0" borderId="13" xfId="0" applyNumberFormat="1" applyBorder="1" applyAlignment="1">
      <alignment vertical="center"/>
    </xf>
    <xf numFmtId="9" fontId="0" fillId="0" borderId="7" xfId="0" applyNumberFormat="1" applyBorder="1" applyAlignment="1">
      <alignment vertical="center"/>
    </xf>
    <xf numFmtId="175" fontId="5" fillId="0" borderId="11" xfId="0" applyNumberFormat="1" applyFont="1" applyBorder="1" applyAlignment="1">
      <alignment vertical="center"/>
    </xf>
    <xf numFmtId="179" fontId="0" fillId="0" borderId="3" xfId="0" applyNumberFormat="1" applyBorder="1" applyAlignment="1" applyProtection="1">
      <alignment vertical="center"/>
    </xf>
    <xf numFmtId="177" fontId="3" fillId="0" borderId="5" xfId="0" applyNumberFormat="1" applyFont="1" applyBorder="1" applyAlignment="1">
      <alignment horizontal="right" vertical="center"/>
    </xf>
    <xf numFmtId="177" fontId="3" fillId="0" borderId="3" xfId="0" applyNumberFormat="1" applyFont="1" applyBorder="1" applyAlignment="1">
      <alignment horizontal="right" vertical="center"/>
    </xf>
    <xf numFmtId="0" fontId="3" fillId="0" borderId="11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0" fillId="5" borderId="5" xfId="0" applyFill="1" applyBorder="1" applyAlignment="1">
      <alignment vertical="center"/>
    </xf>
    <xf numFmtId="0" fontId="0" fillId="5" borderId="40" xfId="0" applyFill="1" applyBorder="1" applyAlignment="1">
      <alignment horizontal="centerContinuous" vertical="center"/>
    </xf>
    <xf numFmtId="0" fontId="0" fillId="5" borderId="10" xfId="0" applyFill="1" applyBorder="1" applyAlignment="1">
      <alignment horizontal="centerContinuous" vertical="center"/>
    </xf>
    <xf numFmtId="0" fontId="0" fillId="5" borderId="12" xfId="0" applyFill="1" applyBorder="1" applyAlignment="1">
      <alignment horizontal="centerContinuous" vertical="center"/>
    </xf>
    <xf numFmtId="0" fontId="0" fillId="5" borderId="38" xfId="0" applyFill="1" applyBorder="1" applyAlignment="1">
      <alignment horizontal="centerContinuous" vertical="center"/>
    </xf>
    <xf numFmtId="0" fontId="3" fillId="5" borderId="10" xfId="0" applyFont="1" applyFill="1" applyBorder="1" applyAlignment="1">
      <alignment horizontal="centerContinuous" vertical="center"/>
    </xf>
    <xf numFmtId="0" fontId="9" fillId="5" borderId="10" xfId="0" applyFont="1" applyFill="1" applyBorder="1" applyAlignment="1">
      <alignment horizontal="centerContinuous" vertical="center"/>
    </xf>
    <xf numFmtId="0" fontId="9" fillId="5" borderId="38" xfId="0" applyFont="1" applyFill="1" applyBorder="1" applyAlignment="1">
      <alignment horizontal="centerContinuous" vertical="center"/>
    </xf>
    <xf numFmtId="0" fontId="0" fillId="5" borderId="41" xfId="0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0" fillId="5" borderId="1" xfId="0" applyFill="1" applyBorder="1" applyAlignment="1">
      <alignment horizontal="centerContinuous" vertical="center"/>
    </xf>
    <xf numFmtId="0" fontId="0" fillId="5" borderId="2" xfId="0" applyFill="1" applyBorder="1" applyAlignment="1">
      <alignment horizontal="centerContinuous" vertical="center"/>
    </xf>
    <xf numFmtId="0" fontId="0" fillId="5" borderId="5" xfId="0" applyFill="1" applyBorder="1" applyAlignment="1">
      <alignment horizontal="centerContinuous" vertical="center"/>
    </xf>
    <xf numFmtId="0" fontId="5" fillId="5" borderId="2" xfId="0" applyFont="1" applyFill="1" applyBorder="1" applyAlignment="1">
      <alignment horizontal="centerContinuous" vertical="center"/>
    </xf>
    <xf numFmtId="0" fontId="9" fillId="5" borderId="2" xfId="0" applyFont="1" applyFill="1" applyBorder="1" applyAlignment="1">
      <alignment horizontal="centerContinuous" vertical="center"/>
    </xf>
    <xf numFmtId="0" fontId="9" fillId="5" borderId="5" xfId="0" applyFont="1" applyFill="1" applyBorder="1" applyAlignment="1">
      <alignment horizontal="centerContinuous" vertical="center"/>
    </xf>
    <xf numFmtId="0" fontId="0" fillId="5" borderId="42" xfId="0" applyFill="1" applyBorder="1" applyAlignment="1">
      <alignment horizontal="centerContinuous" vertical="center"/>
    </xf>
    <xf numFmtId="0" fontId="0" fillId="5" borderId="18" xfId="0" applyFill="1" applyBorder="1" applyAlignment="1">
      <alignment horizontal="centerContinuous" vertical="center"/>
    </xf>
    <xf numFmtId="0" fontId="0" fillId="5" borderId="8" xfId="0" applyFill="1" applyBorder="1" applyAlignment="1">
      <alignment vertical="center"/>
    </xf>
    <xf numFmtId="0" fontId="0" fillId="5" borderId="9" xfId="0" applyFill="1" applyBorder="1" applyAlignment="1">
      <alignment vertical="center"/>
    </xf>
    <xf numFmtId="0" fontId="0" fillId="5" borderId="12" xfId="0" applyFill="1" applyBorder="1" applyAlignment="1">
      <alignment vertical="center"/>
    </xf>
    <xf numFmtId="0" fontId="0" fillId="5" borderId="10" xfId="0" applyFill="1" applyBorder="1" applyAlignment="1">
      <alignment vertical="center"/>
    </xf>
    <xf numFmtId="0" fontId="0" fillId="5" borderId="34" xfId="0" applyFill="1" applyBorder="1" applyAlignment="1">
      <alignment horizontal="centerContinuous" vertical="center"/>
    </xf>
    <xf numFmtId="0" fontId="0" fillId="5" borderId="14" xfId="0" applyFill="1" applyBorder="1" applyAlignment="1">
      <alignment horizontal="centerContinuous" vertical="center"/>
    </xf>
    <xf numFmtId="0" fontId="0" fillId="5" borderId="8" xfId="0" applyFill="1" applyBorder="1" applyAlignment="1">
      <alignment horizontal="centerContinuous" vertical="center"/>
    </xf>
    <xf numFmtId="0" fontId="0" fillId="5" borderId="15" xfId="0" applyFill="1" applyBorder="1" applyAlignment="1">
      <alignment horizontal="centerContinuous" vertical="center"/>
    </xf>
    <xf numFmtId="0" fontId="9" fillId="5" borderId="3" xfId="0" applyFont="1" applyFill="1" applyBorder="1" applyAlignment="1">
      <alignment horizontal="centerContinuous" vertical="center"/>
    </xf>
    <xf numFmtId="0" fontId="9" fillId="5" borderId="8" xfId="0" applyFont="1" applyFill="1" applyBorder="1" applyAlignment="1">
      <alignment horizontal="centerContinuous" vertical="center"/>
    </xf>
    <xf numFmtId="0" fontId="0" fillId="5" borderId="9" xfId="0" applyFill="1" applyBorder="1" applyAlignment="1">
      <alignment horizontal="right" vertical="center"/>
    </xf>
    <xf numFmtId="0" fontId="9" fillId="5" borderId="9" xfId="0" applyFont="1" applyFill="1" applyBorder="1" applyAlignment="1">
      <alignment horizontal="centerContinuous" vertical="center"/>
    </xf>
    <xf numFmtId="0" fontId="9" fillId="5" borderId="15" xfId="0" applyFont="1" applyFill="1" applyBorder="1" applyAlignment="1">
      <alignment horizontal="centerContinuous" vertical="center"/>
    </xf>
    <xf numFmtId="0" fontId="2" fillId="5" borderId="2" xfId="0" applyFont="1" applyFill="1" applyBorder="1" applyAlignment="1">
      <alignment vertical="center"/>
    </xf>
    <xf numFmtId="0" fontId="0" fillId="5" borderId="2" xfId="0" applyFill="1" applyBorder="1" applyAlignment="1">
      <alignment horizontal="left" vertical="center"/>
    </xf>
    <xf numFmtId="0" fontId="0" fillId="5" borderId="2" xfId="0" applyFill="1" applyBorder="1" applyAlignment="1">
      <alignment horizontal="right" vertical="center"/>
    </xf>
    <xf numFmtId="0" fontId="1" fillId="5" borderId="43" xfId="0" applyFont="1" applyFill="1" applyBorder="1" applyAlignment="1">
      <alignment vertical="center"/>
    </xf>
    <xf numFmtId="0" fontId="0" fillId="5" borderId="44" xfId="0" applyFill="1" applyBorder="1" applyAlignment="1">
      <alignment horizontal="centerContinuous" vertical="center"/>
    </xf>
    <xf numFmtId="0" fontId="0" fillId="5" borderId="23" xfId="0" applyFill="1" applyBorder="1" applyAlignment="1">
      <alignment vertical="center"/>
    </xf>
    <xf numFmtId="0" fontId="0" fillId="5" borderId="22" xfId="0" applyFill="1" applyBorder="1" applyAlignment="1">
      <alignment horizontal="centerContinuous" vertical="center"/>
    </xf>
    <xf numFmtId="0" fontId="0" fillId="5" borderId="38" xfId="0" applyFill="1" applyBorder="1" applyAlignment="1">
      <alignment vertical="center"/>
    </xf>
    <xf numFmtId="0" fontId="0" fillId="5" borderId="15" xfId="0" applyFill="1" applyBorder="1" applyAlignment="1">
      <alignment vertical="center"/>
    </xf>
    <xf numFmtId="0" fontId="1" fillId="5" borderId="8" xfId="0" applyFont="1" applyFill="1" applyBorder="1" applyAlignment="1">
      <alignment vertical="center"/>
    </xf>
    <xf numFmtId="0" fontId="1" fillId="5" borderId="12" xfId="0" applyFont="1" applyFill="1" applyBorder="1" applyAlignment="1">
      <alignment vertical="center"/>
    </xf>
    <xf numFmtId="0" fontId="1" fillId="5" borderId="10" xfId="0" applyFont="1" applyFill="1" applyBorder="1" applyAlignment="1">
      <alignment vertical="center"/>
    </xf>
    <xf numFmtId="0" fontId="0" fillId="5" borderId="12" xfId="0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Continuous" vertical="center"/>
    </xf>
    <xf numFmtId="0" fontId="0" fillId="5" borderId="9" xfId="0" applyFill="1" applyBorder="1" applyAlignment="1">
      <alignment horizontal="centerContinuous" vertical="center"/>
    </xf>
    <xf numFmtId="0" fontId="0" fillId="5" borderId="8" xfId="0" applyFill="1" applyBorder="1" applyAlignment="1">
      <alignment horizontal="center" vertical="center"/>
    </xf>
    <xf numFmtId="0" fontId="0" fillId="5" borderId="45" xfId="0" applyFill="1" applyBorder="1" applyAlignment="1">
      <alignment horizontal="centerContinuous" vertical="center"/>
    </xf>
    <xf numFmtId="0" fontId="0" fillId="5" borderId="2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Continuous" vertical="center"/>
    </xf>
    <xf numFmtId="14" fontId="9" fillId="5" borderId="9" xfId="0" applyNumberFormat="1" applyFont="1" applyFill="1" applyBorder="1" applyAlignment="1">
      <alignment horizontal="centerContinuous" vertical="center"/>
    </xf>
    <xf numFmtId="175" fontId="9" fillId="5" borderId="9" xfId="0" applyNumberFormat="1" applyFont="1" applyFill="1" applyBorder="1" applyAlignment="1">
      <alignment horizontal="centerContinuous" vertical="center"/>
    </xf>
    <xf numFmtId="0" fontId="0" fillId="5" borderId="11" xfId="0" applyFill="1" applyBorder="1" applyAlignment="1">
      <alignment vertical="center"/>
    </xf>
    <xf numFmtId="0" fontId="0" fillId="5" borderId="0" xfId="0" applyFill="1" applyBorder="1" applyAlignment="1">
      <alignment vertical="center"/>
    </xf>
    <xf numFmtId="0" fontId="0" fillId="5" borderId="0" xfId="0" applyFill="1" applyAlignment="1">
      <alignment vertical="center"/>
    </xf>
    <xf numFmtId="0" fontId="0" fillId="5" borderId="11" xfId="0" applyFill="1" applyBorder="1" applyAlignment="1">
      <alignment horizontal="centerContinuous" vertical="center"/>
    </xf>
    <xf numFmtId="0" fontId="0" fillId="5" borderId="0" xfId="0" applyFill="1" applyBorder="1" applyAlignment="1">
      <alignment horizontal="centerContinuous" vertical="center"/>
    </xf>
    <xf numFmtId="0" fontId="0" fillId="5" borderId="7" xfId="0" applyFill="1" applyBorder="1" applyAlignment="1">
      <alignment horizontal="centerContinuous" vertical="center"/>
    </xf>
    <xf numFmtId="0" fontId="0" fillId="5" borderId="22" xfId="0" applyFill="1" applyBorder="1" applyAlignment="1">
      <alignment vertical="center"/>
    </xf>
    <xf numFmtId="0" fontId="0" fillId="5" borderId="2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3" xfId="0" applyFill="1" applyBorder="1" applyAlignment="1">
      <alignment horizontal="centerContinuous" vertical="center"/>
    </xf>
    <xf numFmtId="0" fontId="3" fillId="5" borderId="3" xfId="0" applyFont="1" applyFill="1" applyBorder="1" applyAlignment="1">
      <alignment vertical="center"/>
    </xf>
    <xf numFmtId="0" fontId="0" fillId="5" borderId="15" xfId="0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0" fillId="5" borderId="34" xfId="0" applyFill="1" applyBorder="1" applyAlignment="1">
      <alignment vertical="center"/>
    </xf>
    <xf numFmtId="0" fontId="0" fillId="5" borderId="38" xfId="0" applyFill="1" applyBorder="1" applyAlignment="1">
      <alignment horizontal="center" vertical="center"/>
    </xf>
    <xf numFmtId="0" fontId="0" fillId="6" borderId="10" xfId="0" applyFill="1" applyBorder="1" applyAlignment="1">
      <alignment vertical="center"/>
    </xf>
    <xf numFmtId="2" fontId="0" fillId="5" borderId="38" xfId="0" applyNumberFormat="1" applyFill="1" applyBorder="1" applyAlignment="1">
      <alignment horizontal="center" vertical="center"/>
    </xf>
    <xf numFmtId="0" fontId="0" fillId="5" borderId="13" xfId="0" applyFill="1" applyBorder="1" applyAlignment="1">
      <alignment vertical="center"/>
    </xf>
    <xf numFmtId="0" fontId="0" fillId="5" borderId="7" xfId="0" applyFill="1" applyBorder="1" applyAlignment="1">
      <alignment horizontal="center" vertical="center"/>
    </xf>
    <xf numFmtId="0" fontId="0" fillId="5" borderId="7" xfId="0" applyFill="1" applyBorder="1" applyAlignment="1">
      <alignment vertical="center"/>
    </xf>
    <xf numFmtId="2" fontId="0" fillId="5" borderId="7" xfId="0" applyNumberFormat="1" applyFill="1" applyBorder="1" applyAlignment="1">
      <alignment horizontal="center" vertical="center"/>
    </xf>
    <xf numFmtId="0" fontId="0" fillId="5" borderId="14" xfId="0" applyFill="1" applyBorder="1" applyAlignment="1">
      <alignment vertical="center"/>
    </xf>
    <xf numFmtId="0" fontId="0" fillId="5" borderId="5" xfId="0" applyFill="1" applyBorder="1" applyAlignment="1">
      <alignment horizontal="center" vertical="center" wrapText="1"/>
    </xf>
    <xf numFmtId="2" fontId="0" fillId="5" borderId="5" xfId="0" applyNumberForma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vertical="center"/>
    </xf>
    <xf numFmtId="213" fontId="1" fillId="5" borderId="5" xfId="0" applyNumberFormat="1" applyFont="1" applyFill="1" applyBorder="1" applyAlignment="1">
      <alignment vertical="center"/>
    </xf>
    <xf numFmtId="207" fontId="1" fillId="5" borderId="5" xfId="0" applyNumberFormat="1" applyFont="1" applyFill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213" fontId="1" fillId="5" borderId="2" xfId="0" applyNumberFormat="1" applyFont="1" applyFill="1" applyBorder="1" applyAlignment="1">
      <alignment vertical="center"/>
    </xf>
    <xf numFmtId="213" fontId="9" fillId="5" borderId="5" xfId="0" applyNumberFormat="1" applyFont="1" applyFill="1" applyBorder="1" applyAlignment="1">
      <alignment vertical="center"/>
    </xf>
    <xf numFmtId="207" fontId="9" fillId="5" borderId="5" xfId="0" applyNumberFormat="1" applyFont="1" applyFill="1" applyBorder="1" applyAlignment="1">
      <alignment vertical="center"/>
    </xf>
    <xf numFmtId="179" fontId="0" fillId="5" borderId="5" xfId="0" applyNumberFormat="1" applyFill="1" applyBorder="1" applyAlignment="1">
      <alignment vertical="center"/>
    </xf>
    <xf numFmtId="0" fontId="5" fillId="5" borderId="15" xfId="0" applyFont="1" applyFill="1" applyBorder="1" applyAlignment="1">
      <alignment horizontal="center" vertical="center"/>
    </xf>
    <xf numFmtId="0" fontId="0" fillId="5" borderId="7" xfId="0" applyFill="1" applyBorder="1"/>
    <xf numFmtId="0" fontId="9" fillId="5" borderId="12" xfId="0" applyFont="1" applyFill="1" applyBorder="1" applyAlignment="1">
      <alignment vertical="center"/>
    </xf>
    <xf numFmtId="175" fontId="3" fillId="5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>
      <alignment vertical="center"/>
    </xf>
    <xf numFmtId="0" fontId="1" fillId="5" borderId="8" xfId="0" applyFont="1" applyFill="1" applyBorder="1" applyAlignment="1">
      <alignment horizontal="left" vertical="center"/>
    </xf>
    <xf numFmtId="0" fontId="0" fillId="5" borderId="9" xfId="0" applyFill="1" applyBorder="1" applyAlignment="1">
      <alignment horizontal="center" vertical="center"/>
    </xf>
    <xf numFmtId="0" fontId="0" fillId="5" borderId="12" xfId="0" applyFill="1" applyBorder="1"/>
    <xf numFmtId="0" fontId="0" fillId="5" borderId="10" xfId="0" applyFill="1" applyBorder="1"/>
    <xf numFmtId="0" fontId="0" fillId="5" borderId="1" xfId="0" applyFill="1" applyBorder="1"/>
    <xf numFmtId="0" fontId="0" fillId="5" borderId="14" xfId="0" applyFill="1" applyBorder="1"/>
    <xf numFmtId="0" fontId="0" fillId="5" borderId="3" xfId="0" applyFill="1" applyBorder="1" applyAlignment="1">
      <alignment horizontal="left" vertical="center"/>
    </xf>
    <xf numFmtId="0" fontId="0" fillId="5" borderId="13" xfId="0" applyFill="1" applyBorder="1" applyAlignment="1">
      <alignment horizontal="left" vertical="center"/>
    </xf>
    <xf numFmtId="0" fontId="0" fillId="5" borderId="14" xfId="0" applyFill="1" applyBorder="1" applyAlignment="1">
      <alignment horizontal="left" vertical="center"/>
    </xf>
    <xf numFmtId="0" fontId="0" fillId="5" borderId="46" xfId="0" applyFill="1" applyBorder="1" applyAlignment="1">
      <alignment horizontal="centerContinuous" vertical="center"/>
    </xf>
    <xf numFmtId="0" fontId="0" fillId="5" borderId="46" xfId="0" applyFill="1" applyBorder="1" applyAlignment="1">
      <alignment horizontal="center" vertical="center"/>
    </xf>
    <xf numFmtId="0" fontId="0" fillId="5" borderId="47" xfId="0" applyFill="1" applyBorder="1" applyAlignment="1">
      <alignment horizontal="centerContinuous" vertical="center"/>
    </xf>
    <xf numFmtId="0" fontId="0" fillId="5" borderId="47" xfId="0" applyFill="1" applyBorder="1" applyAlignment="1">
      <alignment horizontal="center" vertical="center"/>
    </xf>
    <xf numFmtId="0" fontId="12" fillId="5" borderId="12" xfId="0" applyFont="1" applyFill="1" applyBorder="1"/>
    <xf numFmtId="0" fontId="12" fillId="5" borderId="10" xfId="0" applyFont="1" applyFill="1" applyBorder="1"/>
    <xf numFmtId="0" fontId="12" fillId="5" borderId="34" xfId="0" applyFont="1" applyFill="1" applyBorder="1" applyAlignment="1">
      <alignment horizontal="centerContinuous"/>
    </xf>
    <xf numFmtId="49" fontId="12" fillId="5" borderId="34" xfId="0" applyNumberFormat="1" applyFont="1" applyFill="1" applyBorder="1" applyAlignment="1">
      <alignment horizontal="center"/>
    </xf>
    <xf numFmtId="0" fontId="16" fillId="5" borderId="1" xfId="0" applyFont="1" applyFill="1" applyBorder="1"/>
    <xf numFmtId="0" fontId="12" fillId="5" borderId="2" xfId="0" applyFont="1" applyFill="1" applyBorder="1"/>
    <xf numFmtId="0" fontId="12" fillId="5" borderId="14" xfId="0" applyFont="1" applyFill="1" applyBorder="1" applyAlignment="1">
      <alignment horizontal="centerContinuous"/>
    </xf>
    <xf numFmtId="0" fontId="12" fillId="5" borderId="14" xfId="0" applyFont="1" applyFill="1" applyBorder="1" applyAlignment="1">
      <alignment horizontal="center"/>
    </xf>
    <xf numFmtId="0" fontId="15" fillId="5" borderId="8" xfId="0" applyFont="1" applyFill="1" applyBorder="1"/>
    <xf numFmtId="0" fontId="12" fillId="5" borderId="8" xfId="0" applyFont="1" applyFill="1" applyBorder="1" applyAlignment="1">
      <alignment horizontal="centerContinuous"/>
    </xf>
    <xf numFmtId="176" fontId="15" fillId="5" borderId="8" xfId="0" applyNumberFormat="1" applyFont="1" applyFill="1" applyBorder="1" applyAlignment="1">
      <alignment vertical="center"/>
    </xf>
    <xf numFmtId="176" fontId="15" fillId="5" borderId="3" xfId="0" applyNumberFormat="1" applyFont="1" applyFill="1" applyBorder="1" applyAlignment="1">
      <alignment vertical="center"/>
    </xf>
    <xf numFmtId="0" fontId="15" fillId="5" borderId="1" xfId="0" applyFont="1" applyFill="1" applyBorder="1"/>
    <xf numFmtId="0" fontId="12" fillId="5" borderId="1" xfId="0" applyFont="1" applyFill="1" applyBorder="1" applyAlignment="1">
      <alignment horizontal="centerContinuous"/>
    </xf>
    <xf numFmtId="176" fontId="15" fillId="5" borderId="1" xfId="0" applyNumberFormat="1" applyFont="1" applyFill="1" applyBorder="1" applyAlignment="1">
      <alignment vertical="center"/>
    </xf>
    <xf numFmtId="172" fontId="15" fillId="5" borderId="8" xfId="0" applyNumberFormat="1" applyFont="1" applyFill="1" applyBorder="1" applyAlignment="1">
      <alignment vertical="center"/>
    </xf>
    <xf numFmtId="172" fontId="15" fillId="5" borderId="3" xfId="0" applyNumberFormat="1" applyFont="1" applyFill="1" applyBorder="1" applyAlignment="1">
      <alignment vertical="center"/>
    </xf>
    <xf numFmtId="0" fontId="9" fillId="5" borderId="15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Continuous" vertical="center"/>
    </xf>
    <xf numFmtId="0" fontId="0" fillId="5" borderId="10" xfId="0" applyFill="1" applyBorder="1" applyAlignment="1">
      <alignment horizontal="centerContinuous"/>
    </xf>
    <xf numFmtId="0" fontId="0" fillId="5" borderId="38" xfId="0" applyFill="1" applyBorder="1" applyAlignment="1">
      <alignment horizontal="centerContinuous"/>
    </xf>
    <xf numFmtId="0" fontId="10" fillId="5" borderId="0" xfId="0" applyFont="1" applyFill="1" applyBorder="1" applyAlignment="1">
      <alignment vertical="center"/>
    </xf>
    <xf numFmtId="0" fontId="0" fillId="5" borderId="13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5" xfId="0" applyFill="1" applyBorder="1"/>
    <xf numFmtId="0" fontId="1" fillId="5" borderId="8" xfId="0" applyFont="1" applyFill="1" applyBorder="1" applyAlignment="1">
      <alignment horizontal="centerContinuous"/>
    </xf>
    <xf numFmtId="0" fontId="0" fillId="5" borderId="9" xfId="0" applyFill="1" applyBorder="1" applyAlignment="1">
      <alignment horizontal="centerContinuous"/>
    </xf>
    <xf numFmtId="0" fontId="0" fillId="5" borderId="15" xfId="0" applyFill="1" applyBorder="1" applyAlignment="1">
      <alignment horizontal="centerContinuous"/>
    </xf>
    <xf numFmtId="0" fontId="1" fillId="5" borderId="38" xfId="0" applyFont="1" applyFill="1" applyBorder="1" applyAlignment="1">
      <alignment horizontal="center"/>
    </xf>
    <xf numFmtId="0" fontId="1" fillId="5" borderId="38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Continuous"/>
    </xf>
    <xf numFmtId="0" fontId="3" fillId="5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173" fontId="0" fillId="5" borderId="5" xfId="0" applyNumberFormat="1" applyFill="1" applyBorder="1" applyAlignment="1">
      <alignment vertical="center"/>
    </xf>
    <xf numFmtId="173" fontId="0" fillId="5" borderId="16" xfId="0" applyNumberFormat="1" applyFill="1" applyBorder="1" applyAlignment="1">
      <alignment vertical="center"/>
    </xf>
    <xf numFmtId="0" fontId="0" fillId="7" borderId="8" xfId="0" applyFill="1" applyBorder="1"/>
    <xf numFmtId="0" fontId="0" fillId="7" borderId="12" xfId="0" applyFill="1" applyBorder="1"/>
    <xf numFmtId="0" fontId="0" fillId="7" borderId="38" xfId="0" applyFill="1" applyBorder="1"/>
    <xf numFmtId="0" fontId="9" fillId="7" borderId="1" xfId="0" applyFont="1" applyFill="1" applyBorder="1"/>
    <xf numFmtId="0" fontId="5" fillId="5" borderId="8" xfId="0" applyFont="1" applyFill="1" applyBorder="1" applyAlignment="1">
      <alignment horizontal="centerContinuous" vertical="center"/>
    </xf>
    <xf numFmtId="181" fontId="21" fillId="0" borderId="0" xfId="0" applyNumberFormat="1" applyFont="1"/>
    <xf numFmtId="0" fontId="0" fillId="7" borderId="34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11" xfId="0" applyFill="1" applyBorder="1"/>
    <xf numFmtId="0" fontId="0" fillId="7" borderId="7" xfId="0" applyFill="1" applyBorder="1"/>
    <xf numFmtId="0" fontId="0" fillId="7" borderId="11" xfId="0" applyFill="1" applyBorder="1" applyAlignment="1">
      <alignment horizontal="left"/>
    </xf>
    <xf numFmtId="173" fontId="0" fillId="0" borderId="34" xfId="0" applyNumberFormat="1" applyBorder="1" applyAlignment="1">
      <alignment horizontal="center" vertical="center"/>
    </xf>
    <xf numFmtId="173" fontId="0" fillId="0" borderId="13" xfId="0" applyNumberFormat="1" applyBorder="1" applyAlignment="1">
      <alignment horizontal="center" vertical="center"/>
    </xf>
    <xf numFmtId="173" fontId="5" fillId="0" borderId="14" xfId="0" applyNumberFormat="1" applyFont="1" applyBorder="1" applyAlignment="1">
      <alignment horizontal="center" vertical="center"/>
    </xf>
    <xf numFmtId="0" fontId="0" fillId="7" borderId="8" xfId="0" applyFill="1" applyBorder="1" applyAlignment="1">
      <alignment vertical="center"/>
    </xf>
    <xf numFmtId="0" fontId="0" fillId="7" borderId="9" xfId="0" applyFill="1" applyBorder="1" applyAlignment="1">
      <alignment vertical="center"/>
    </xf>
    <xf numFmtId="0" fontId="5" fillId="7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204" fontId="0" fillId="0" borderId="0" xfId="0" applyNumberFormat="1"/>
    <xf numFmtId="213" fontId="0" fillId="0" borderId="15" xfId="0" applyNumberFormat="1" applyBorder="1" applyAlignment="1">
      <alignment vertical="center"/>
    </xf>
    <xf numFmtId="213" fontId="0" fillId="0" borderId="34" xfId="0" applyNumberFormat="1" applyBorder="1" applyAlignment="1">
      <alignment horizontal="center" vertical="center"/>
    </xf>
    <xf numFmtId="213" fontId="0" fillId="0" borderId="14" xfId="0" applyNumberFormat="1" applyBorder="1" applyAlignment="1">
      <alignment horizontal="right" vertical="center"/>
    </xf>
    <xf numFmtId="213" fontId="0" fillId="0" borderId="14" xfId="0" applyNumberFormat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9" fillId="0" borderId="14" xfId="0" applyFont="1" applyBorder="1" applyAlignment="1">
      <alignment horizontal="left" vertical="center"/>
    </xf>
    <xf numFmtId="0" fontId="28" fillId="0" borderId="0" xfId="0" applyFont="1"/>
    <xf numFmtId="0" fontId="5" fillId="0" borderId="0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4" xfId="0" applyBorder="1" applyAlignment="1">
      <alignment vertical="center"/>
    </xf>
    <xf numFmtId="0" fontId="5" fillId="0" borderId="1" xfId="0" applyFont="1" applyBorder="1" applyAlignment="1">
      <alignment vertical="center"/>
    </xf>
    <xf numFmtId="3" fontId="0" fillId="0" borderId="2" xfId="0" applyNumberFormat="1" applyBorder="1"/>
    <xf numFmtId="175" fontId="5" fillId="0" borderId="4" xfId="0" applyNumberFormat="1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1" fillId="5" borderId="9" xfId="0" applyFont="1" applyFill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175" fontId="3" fillId="5" borderId="2" xfId="0" applyNumberFormat="1" applyFont="1" applyFill="1" applyBorder="1" applyAlignment="1">
      <alignment horizontal="left" vertical="center"/>
    </xf>
    <xf numFmtId="175" fontId="5" fillId="0" borderId="10" xfId="0" applyNumberFormat="1" applyFont="1" applyBorder="1" applyAlignment="1">
      <alignment vertical="center"/>
    </xf>
    <xf numFmtId="175" fontId="9" fillId="0" borderId="0" xfId="0" applyNumberFormat="1" applyFont="1" applyBorder="1" applyAlignment="1">
      <alignment vertical="center"/>
    </xf>
    <xf numFmtId="175" fontId="5" fillId="0" borderId="0" xfId="0" applyNumberFormat="1" applyFont="1" applyBorder="1" applyAlignment="1">
      <alignment vertical="center"/>
    </xf>
    <xf numFmtId="175" fontId="5" fillId="0" borderId="18" xfId="0" applyNumberFormat="1" applyFont="1" applyBorder="1" applyAlignment="1">
      <alignment vertical="center"/>
    </xf>
    <xf numFmtId="0" fontId="9" fillId="5" borderId="1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9" fillId="5" borderId="34" xfId="0" applyFont="1" applyFill="1" applyBorder="1"/>
    <xf numFmtId="172" fontId="0" fillId="0" borderId="1" xfId="0" applyNumberFormat="1" applyBorder="1" applyAlignment="1">
      <alignment vertical="center"/>
    </xf>
    <xf numFmtId="0" fontId="0" fillId="5" borderId="10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5" fillId="5" borderId="34" xfId="0" applyFont="1" applyFill="1" applyBorder="1"/>
    <xf numFmtId="0" fontId="9" fillId="5" borderId="2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0" fontId="3" fillId="0" borderId="13" xfId="0" applyFont="1" applyFill="1" applyBorder="1" applyAlignment="1">
      <alignment vertical="center"/>
    </xf>
    <xf numFmtId="0" fontId="12" fillId="0" borderId="13" xfId="0" applyFont="1" applyFill="1" applyBorder="1" applyAlignment="1">
      <alignment horizontal="center" vertical="center"/>
    </xf>
    <xf numFmtId="179" fontId="12" fillId="0" borderId="13" xfId="0" applyNumberFormat="1" applyFont="1" applyFill="1" applyBorder="1" applyAlignment="1">
      <alignment vertical="center"/>
    </xf>
    <xf numFmtId="221" fontId="0" fillId="0" borderId="0" xfId="0" applyNumberFormat="1" applyFill="1" applyBorder="1" applyAlignment="1">
      <alignment horizontal="right" vertical="center"/>
    </xf>
    <xf numFmtId="0" fontId="0" fillId="7" borderId="0" xfId="0" applyFill="1"/>
    <xf numFmtId="0" fontId="5" fillId="0" borderId="0" xfId="0" applyFont="1"/>
    <xf numFmtId="0" fontId="5" fillId="7" borderId="0" xfId="0" applyFont="1" applyFill="1"/>
    <xf numFmtId="178" fontId="5" fillId="0" borderId="3" xfId="0" applyNumberFormat="1" applyFont="1" applyBorder="1"/>
    <xf numFmtId="16" fontId="0" fillId="0" borderId="0" xfId="0" applyNumberFormat="1"/>
    <xf numFmtId="224" fontId="0" fillId="0" borderId="0" xfId="0" applyNumberFormat="1" applyAlignment="1">
      <alignment horizontal="left"/>
    </xf>
    <xf numFmtId="9" fontId="0" fillId="0" borderId="0" xfId="0" applyNumberFormat="1"/>
    <xf numFmtId="0" fontId="1" fillId="7" borderId="0" xfId="0" applyFont="1" applyFill="1"/>
    <xf numFmtId="0" fontId="5" fillId="5" borderId="38" xfId="0" applyFont="1" applyFill="1" applyBorder="1" applyAlignment="1">
      <alignment horizontal="center"/>
    </xf>
    <xf numFmtId="0" fontId="5" fillId="5" borderId="38" xfId="0" applyFont="1" applyFill="1" applyBorder="1" applyAlignment="1">
      <alignment horizontal="center" vertical="center"/>
    </xf>
    <xf numFmtId="0" fontId="0" fillId="7" borderId="1" xfId="0" applyFill="1" applyBorder="1"/>
    <xf numFmtId="0" fontId="0" fillId="7" borderId="2" xfId="0" applyFill="1" applyBorder="1"/>
    <xf numFmtId="0" fontId="0" fillId="7" borderId="0" xfId="0" applyFill="1" applyBorder="1"/>
    <xf numFmtId="0" fontId="0" fillId="7" borderId="11" xfId="0" applyFill="1" applyBorder="1" applyAlignment="1">
      <alignment horizontal="center"/>
    </xf>
    <xf numFmtId="0" fontId="9" fillId="7" borderId="7" xfId="0" applyFont="1" applyFill="1" applyBorder="1"/>
    <xf numFmtId="0" fontId="0" fillId="7" borderId="9" xfId="0" applyFill="1" applyBorder="1"/>
    <xf numFmtId="0" fontId="9" fillId="0" borderId="38" xfId="0" applyFont="1" applyBorder="1"/>
    <xf numFmtId="0" fontId="9" fillId="4" borderId="34" xfId="0" applyFont="1" applyFill="1" applyBorder="1" applyAlignment="1">
      <alignment horizontal="center"/>
    </xf>
    <xf numFmtId="0" fontId="9" fillId="7" borderId="2" xfId="0" applyFont="1" applyFill="1" applyBorder="1"/>
    <xf numFmtId="0" fontId="0" fillId="7" borderId="10" xfId="0" applyFill="1" applyBorder="1"/>
    <xf numFmtId="0" fontId="0" fillId="7" borderId="5" xfId="0" applyFill="1" applyBorder="1" applyAlignment="1">
      <alignment horizontal="center"/>
    </xf>
    <xf numFmtId="0" fontId="5" fillId="7" borderId="5" xfId="0" applyFont="1" applyFill="1" applyBorder="1"/>
    <xf numFmtId="0" fontId="5" fillId="7" borderId="34" xfId="0" applyFont="1" applyFill="1" applyBorder="1" applyAlignment="1">
      <alignment horizontal="center"/>
    </xf>
    <xf numFmtId="0" fontId="5" fillId="0" borderId="1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49" fontId="12" fillId="5" borderId="34" xfId="0" quotePrefix="1" applyNumberFormat="1" applyFont="1" applyFill="1" applyBorder="1" applyAlignment="1">
      <alignment horizontal="center"/>
    </xf>
    <xf numFmtId="3" fontId="0" fillId="0" borderId="3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0" fillId="0" borderId="11" xfId="0" applyNumberFormat="1" applyBorder="1" applyAlignment="1">
      <alignment horizontal="centerContinuous"/>
    </xf>
    <xf numFmtId="3" fontId="0" fillId="0" borderId="1" xfId="0" applyNumberFormat="1" applyBorder="1" applyAlignment="1">
      <alignment horizontal="centerContinuous"/>
    </xf>
    <xf numFmtId="49" fontId="1" fillId="5" borderId="8" xfId="0" applyNumberFormat="1" applyFont="1" applyFill="1" applyBorder="1" applyAlignment="1">
      <alignment horizontal="centerContinuous" vertical="center"/>
    </xf>
    <xf numFmtId="0" fontId="1" fillId="5" borderId="15" xfId="0" applyFont="1" applyFill="1" applyBorder="1" applyAlignment="1">
      <alignment horizontal="centerContinuous" vertical="center"/>
    </xf>
    <xf numFmtId="3" fontId="0" fillId="0" borderId="8" xfId="0" applyNumberFormat="1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15" xfId="0" applyBorder="1" applyAlignment="1">
      <alignment horizontal="centerContinuous"/>
    </xf>
    <xf numFmtId="49" fontId="5" fillId="5" borderId="8" xfId="0" applyNumberFormat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5" borderId="15" xfId="0" applyFont="1" applyFill="1" applyBorder="1" applyAlignment="1">
      <alignment horizontal="centerContinuous" vertical="center"/>
    </xf>
    <xf numFmtId="0" fontId="5" fillId="0" borderId="3" xfId="0" applyFont="1" applyBorder="1" applyAlignment="1">
      <alignment horizontal="center" vertical="center"/>
    </xf>
    <xf numFmtId="180" fontId="5" fillId="0" borderId="5" xfId="0" applyNumberFormat="1" applyFont="1" applyBorder="1" applyAlignment="1">
      <alignment horizontal="right" vertical="center"/>
    </xf>
    <xf numFmtId="0" fontId="5" fillId="4" borderId="34" xfId="0" applyFont="1" applyFill="1" applyBorder="1" applyAlignment="1">
      <alignment horizontal="center"/>
    </xf>
    <xf numFmtId="0" fontId="5" fillId="0" borderId="38" xfId="0" applyFont="1" applyBorder="1"/>
    <xf numFmtId="0" fontId="5" fillId="0" borderId="5" xfId="0" applyFont="1" applyBorder="1"/>
    <xf numFmtId="0" fontId="5" fillId="0" borderId="11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15" xfId="0" applyFont="1" applyBorder="1"/>
    <xf numFmtId="0" fontId="9" fillId="7" borderId="14" xfId="0" applyFont="1" applyFill="1" applyBorder="1" applyAlignment="1">
      <alignment horizontal="center"/>
    </xf>
    <xf numFmtId="0" fontId="9" fillId="7" borderId="13" xfId="0" applyFont="1" applyFill="1" applyBorder="1" applyAlignment="1">
      <alignment horizontal="center"/>
    </xf>
    <xf numFmtId="193" fontId="5" fillId="0" borderId="1" xfId="0" applyNumberFormat="1" applyFont="1" applyBorder="1" applyAlignment="1">
      <alignment horizontal="centerContinuous" vertical="center"/>
    </xf>
    <xf numFmtId="191" fontId="5" fillId="0" borderId="5" xfId="0" applyNumberFormat="1" applyFont="1" applyBorder="1" applyAlignment="1">
      <alignment horizontal="centerContinuous" vertical="center"/>
    </xf>
    <xf numFmtId="0" fontId="5" fillId="5" borderId="1" xfId="0" applyFont="1" applyFill="1" applyBorder="1" applyAlignment="1">
      <alignment vertical="center"/>
    </xf>
    <xf numFmtId="0" fontId="5" fillId="5" borderId="5" xfId="0" applyFont="1" applyFill="1" applyBorder="1" applyAlignment="1">
      <alignment vertical="center"/>
    </xf>
    <xf numFmtId="193" fontId="5" fillId="0" borderId="11" xfId="0" applyNumberFormat="1" applyFont="1" applyBorder="1" applyAlignment="1">
      <alignment horizontal="centerContinuous" vertical="center"/>
    </xf>
    <xf numFmtId="191" fontId="5" fillId="0" borderId="7" xfId="0" applyNumberFormat="1" applyFont="1" applyBorder="1" applyAlignment="1">
      <alignment horizontal="centerContinuous" vertical="center"/>
    </xf>
    <xf numFmtId="191" fontId="5" fillId="5" borderId="1" xfId="0" applyNumberFormat="1" applyFont="1" applyFill="1" applyBorder="1" applyAlignment="1">
      <alignment horizontal="centerContinuous" vertical="center"/>
    </xf>
    <xf numFmtId="191" fontId="5" fillId="5" borderId="5" xfId="0" applyNumberFormat="1" applyFont="1" applyFill="1" applyBorder="1" applyAlignment="1">
      <alignment horizontal="centerContinuous" vertical="center"/>
    </xf>
    <xf numFmtId="193" fontId="5" fillId="0" borderId="7" xfId="0" applyNumberFormat="1" applyFont="1" applyBorder="1" applyAlignment="1">
      <alignment horizontal="centerContinuous" vertical="center"/>
    </xf>
    <xf numFmtId="193" fontId="5" fillId="0" borderId="5" xfId="0" applyNumberFormat="1" applyFont="1" applyBorder="1" applyAlignment="1">
      <alignment horizontal="centerContinuous" vertical="center"/>
    </xf>
    <xf numFmtId="193" fontId="5" fillId="0" borderId="39" xfId="0" applyNumberFormat="1" applyFont="1" applyFill="1" applyBorder="1" applyAlignment="1">
      <alignment horizontal="centerContinuous" vertical="center"/>
    </xf>
    <xf numFmtId="193" fontId="5" fillId="0" borderId="20" xfId="0" applyNumberFormat="1" applyFont="1" applyFill="1" applyBorder="1" applyAlignment="1">
      <alignment horizontal="centerContinuous" vertical="center"/>
    </xf>
    <xf numFmtId="179" fontId="12" fillId="0" borderId="0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186" fontId="0" fillId="0" borderId="9" xfId="0" applyNumberFormat="1" applyBorder="1" applyAlignment="1">
      <alignment horizontal="centerContinuous" vertical="center"/>
    </xf>
    <xf numFmtId="186" fontId="0" fillId="0" borderId="15" xfId="0" applyNumberFormat="1" applyBorder="1" applyAlignment="1">
      <alignment horizontal="centerContinuous" vertical="center"/>
    </xf>
    <xf numFmtId="0" fontId="5" fillId="5" borderId="3" xfId="0" applyFont="1" applyFill="1" applyBorder="1" applyAlignment="1">
      <alignment horizontal="centerContinuous" vertical="center"/>
    </xf>
    <xf numFmtId="213" fontId="0" fillId="0" borderId="3" xfId="0" applyNumberForma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175" fontId="9" fillId="0" borderId="12" xfId="0" applyNumberFormat="1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180" fontId="0" fillId="0" borderId="26" xfId="0" applyNumberFormat="1" applyBorder="1" applyAlignment="1">
      <alignment horizontal="right" vertical="center"/>
    </xf>
    <xf numFmtId="180" fontId="0" fillId="0" borderId="48" xfId="0" applyNumberFormat="1" applyBorder="1" applyAlignment="1">
      <alignment horizontal="right" vertical="center"/>
    </xf>
    <xf numFmtId="180" fontId="0" fillId="0" borderId="3" xfId="0" applyNumberFormat="1" applyBorder="1" applyAlignment="1">
      <alignment vertical="center"/>
    </xf>
    <xf numFmtId="180" fontId="0" fillId="0" borderId="26" xfId="0" applyNumberFormat="1" applyBorder="1" applyAlignment="1">
      <alignment vertical="center"/>
    </xf>
    <xf numFmtId="180" fontId="0" fillId="0" borderId="14" xfId="0" applyNumberFormat="1" applyBorder="1" applyAlignment="1">
      <alignment vertical="center"/>
    </xf>
    <xf numFmtId="180" fontId="0" fillId="0" borderId="48" xfId="0" applyNumberFormat="1" applyBorder="1" applyAlignment="1">
      <alignment vertical="center"/>
    </xf>
    <xf numFmtId="180" fontId="0" fillId="0" borderId="49" xfId="0" applyNumberFormat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73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173" fontId="5" fillId="0" borderId="0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vertical="center"/>
    </xf>
    <xf numFmtId="3" fontId="0" fillId="5" borderId="0" xfId="0" applyNumberFormat="1" applyFill="1" applyBorder="1"/>
    <xf numFmtId="172" fontId="0" fillId="5" borderId="0" xfId="0" applyNumberFormat="1" applyFill="1" applyBorder="1" applyAlignment="1">
      <alignment vertical="center"/>
    </xf>
    <xf numFmtId="182" fontId="0" fillId="5" borderId="0" xfId="0" applyNumberFormat="1" applyFill="1" applyBorder="1"/>
    <xf numFmtId="0" fontId="5" fillId="0" borderId="0" xfId="0" applyFont="1" applyBorder="1" applyAlignment="1">
      <alignment horizontal="center" vertical="center"/>
    </xf>
    <xf numFmtId="0" fontId="4" fillId="0" borderId="0" xfId="0" applyFont="1"/>
    <xf numFmtId="174" fontId="0" fillId="0" borderId="0" xfId="0" applyNumberFormat="1" applyBorder="1" applyAlignment="1">
      <alignment horizontal="right" vertical="center"/>
    </xf>
    <xf numFmtId="0" fontId="3" fillId="5" borderId="12" xfId="0" applyFont="1" applyFill="1" applyBorder="1" applyAlignment="1">
      <alignment vertical="center"/>
    </xf>
    <xf numFmtId="0" fontId="5" fillId="5" borderId="34" xfId="0" applyNumberFormat="1" applyFont="1" applyFill="1" applyBorder="1" applyAlignment="1">
      <alignment horizontal="center" vertical="center"/>
    </xf>
    <xf numFmtId="180" fontId="5" fillId="0" borderId="3" xfId="0" applyNumberFormat="1" applyFont="1" applyBorder="1" applyAlignment="1">
      <alignment horizontal="right" vertical="center"/>
    </xf>
    <xf numFmtId="180" fontId="0" fillId="0" borderId="34" xfId="0" applyNumberForma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0" fillId="0" borderId="13" xfId="0" applyNumberFormat="1" applyBorder="1" applyAlignment="1">
      <alignment horizontal="right" vertical="center"/>
    </xf>
    <xf numFmtId="180" fontId="5" fillId="0" borderId="13" xfId="0" applyNumberFormat="1" applyFont="1" applyBorder="1" applyAlignment="1">
      <alignment horizontal="right" vertical="center"/>
    </xf>
    <xf numFmtId="180" fontId="0" fillId="0" borderId="15" xfId="0" applyNumberFormat="1" applyBorder="1" applyAlignment="1">
      <alignment horizontal="right" vertical="center"/>
    </xf>
    <xf numFmtId="180" fontId="5" fillId="0" borderId="15" xfId="0" applyNumberFormat="1" applyFont="1" applyBorder="1" applyAlignment="1">
      <alignment horizontal="right" vertical="center"/>
    </xf>
    <xf numFmtId="180" fontId="0" fillId="0" borderId="9" xfId="0" applyNumberFormat="1" applyBorder="1" applyAlignment="1">
      <alignment horizontal="right" vertical="center"/>
    </xf>
    <xf numFmtId="0" fontId="5" fillId="5" borderId="38" xfId="0" applyNumberFormat="1" applyFont="1" applyFill="1" applyBorder="1" applyAlignment="1">
      <alignment horizontal="center" vertical="center"/>
    </xf>
    <xf numFmtId="180" fontId="0" fillId="0" borderId="38" xfId="0" applyNumberFormat="1" applyBorder="1" applyAlignment="1">
      <alignment horizontal="right" vertical="center"/>
    </xf>
    <xf numFmtId="0" fontId="0" fillId="7" borderId="2" xfId="0" applyFill="1" applyBorder="1" applyAlignment="1">
      <alignment vertical="center"/>
    </xf>
    <xf numFmtId="180" fontId="0" fillId="0" borderId="10" xfId="0" applyNumberFormat="1" applyBorder="1" applyAlignment="1">
      <alignment horizontal="right" vertical="center"/>
    </xf>
    <xf numFmtId="0" fontId="9" fillId="5" borderId="38" xfId="0" applyNumberFormat="1" applyFont="1" applyFill="1" applyBorder="1" applyAlignment="1">
      <alignment horizontal="center" vertical="center"/>
    </xf>
    <xf numFmtId="173" fontId="0" fillId="0" borderId="0" xfId="0" applyNumberFormat="1" applyBorder="1" applyAlignment="1">
      <alignment horizontal="right" vertical="center"/>
    </xf>
    <xf numFmtId="3" fontId="0" fillId="0" borderId="0" xfId="0" applyNumberFormat="1" applyBorder="1" applyAlignment="1">
      <alignment horizontal="center" vertical="center"/>
    </xf>
    <xf numFmtId="187" fontId="0" fillId="0" borderId="0" xfId="0" applyNumberFormat="1" applyBorder="1" applyAlignment="1">
      <alignment horizontal="centerContinuous" vertical="center"/>
    </xf>
    <xf numFmtId="0" fontId="9" fillId="0" borderId="3" xfId="0" applyFont="1" applyBorder="1" applyAlignment="1">
      <alignment horizontal="center" vertical="center"/>
    </xf>
    <xf numFmtId="0" fontId="0" fillId="0" borderId="13" xfId="0" applyBorder="1"/>
    <xf numFmtId="0" fontId="0" fillId="7" borderId="34" xfId="0" applyFill="1" applyBorder="1"/>
    <xf numFmtId="0" fontId="5" fillId="7" borderId="14" xfId="0" applyFont="1" applyFill="1" applyBorder="1"/>
    <xf numFmtId="0" fontId="9" fillId="7" borderId="38" xfId="0" applyFont="1" applyFill="1" applyBorder="1" applyAlignment="1">
      <alignment horizontal="center"/>
    </xf>
    <xf numFmtId="0" fontId="5" fillId="0" borderId="0" xfId="0" applyFont="1" applyBorder="1"/>
    <xf numFmtId="0" fontId="5" fillId="0" borderId="9" xfId="0" applyFont="1" applyBorder="1"/>
    <xf numFmtId="0" fontId="5" fillId="7" borderId="10" xfId="0" applyFont="1" applyFill="1" applyBorder="1"/>
    <xf numFmtId="0" fontId="0" fillId="7" borderId="3" xfId="0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80" fontId="0" fillId="0" borderId="5" xfId="0" applyNumberForma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173" fontId="3" fillId="0" borderId="0" xfId="0" applyNumberFormat="1" applyFont="1" applyBorder="1" applyAlignment="1">
      <alignment horizontal="right" vertical="center"/>
    </xf>
    <xf numFmtId="180" fontId="0" fillId="0" borderId="2" xfId="0" applyNumberFormat="1" applyBorder="1" applyAlignment="1">
      <alignment horizontal="right" vertical="center"/>
    </xf>
    <xf numFmtId="173" fontId="3" fillId="0" borderId="2" xfId="0" applyNumberFormat="1" applyFont="1" applyBorder="1" applyAlignment="1">
      <alignment horizontal="right" vertical="center"/>
    </xf>
    <xf numFmtId="173" fontId="0" fillId="0" borderId="2" xfId="0" applyNumberFormat="1" applyBorder="1" applyAlignment="1">
      <alignment horizontal="right" vertical="center"/>
    </xf>
    <xf numFmtId="173" fontId="3" fillId="0" borderId="9" xfId="0" applyNumberFormat="1" applyFont="1" applyBorder="1" applyAlignment="1">
      <alignment horizontal="right" vertical="center"/>
    </xf>
    <xf numFmtId="173" fontId="0" fillId="0" borderId="9" xfId="0" applyNumberFormat="1" applyBorder="1" applyAlignment="1">
      <alignment horizontal="right" vertical="center"/>
    </xf>
    <xf numFmtId="186" fontId="0" fillId="0" borderId="0" xfId="0" applyNumberForma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0" fontId="3" fillId="0" borderId="9" xfId="0" applyFont="1" applyFill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7" borderId="8" xfId="0" applyFont="1" applyFill="1" applyBorder="1" applyAlignment="1">
      <alignment vertical="center"/>
    </xf>
    <xf numFmtId="0" fontId="0" fillId="7" borderId="9" xfId="0" applyFill="1" applyBorder="1" applyAlignment="1">
      <alignment horizontal="center"/>
    </xf>
    <xf numFmtId="0" fontId="3" fillId="7" borderId="9" xfId="0" applyFont="1" applyFill="1" applyBorder="1" applyAlignment="1">
      <alignment vertical="center"/>
    </xf>
    <xf numFmtId="0" fontId="0" fillId="7" borderId="9" xfId="0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Continuous" vertical="center"/>
    </xf>
    <xf numFmtId="3" fontId="0" fillId="0" borderId="14" xfId="0" applyNumberFormat="1" applyBorder="1" applyAlignment="1">
      <alignment horizontal="centerContinuous" vertical="center"/>
    </xf>
    <xf numFmtId="172" fontId="0" fillId="0" borderId="1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5" fillId="4" borderId="3" xfId="0" applyFont="1" applyFill="1" applyBorder="1" applyAlignment="1">
      <alignment horizontal="right"/>
    </xf>
    <xf numFmtId="0" fontId="9" fillId="4" borderId="3" xfId="0" applyFont="1" applyFill="1" applyBorder="1" applyAlignment="1">
      <alignment horizontal="right"/>
    </xf>
    <xf numFmtId="0" fontId="7" fillId="7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vertical="center"/>
    </xf>
    <xf numFmtId="0" fontId="0" fillId="5" borderId="50" xfId="0" applyFill="1" applyBorder="1" applyAlignment="1">
      <alignment horizontal="center" vertical="center"/>
    </xf>
    <xf numFmtId="0" fontId="0" fillId="5" borderId="51" xfId="0" applyFill="1" applyBorder="1" applyAlignment="1">
      <alignment horizontal="center" vertical="center"/>
    </xf>
    <xf numFmtId="204" fontId="12" fillId="5" borderId="23" xfId="2" applyNumberFormat="1" applyFont="1" applyFill="1" applyBorder="1" applyAlignment="1">
      <alignment horizontal="right" vertical="center"/>
    </xf>
    <xf numFmtId="0" fontId="0" fillId="5" borderId="52" xfId="0" applyFill="1" applyBorder="1" applyAlignment="1">
      <alignment horizontal="center" vertical="center"/>
    </xf>
    <xf numFmtId="0" fontId="5" fillId="5" borderId="53" xfId="0" applyFont="1" applyFill="1" applyBorder="1" applyAlignment="1">
      <alignment horizontal="center" vertical="center"/>
    </xf>
    <xf numFmtId="179" fontId="12" fillId="0" borderId="41" xfId="0" applyNumberFormat="1" applyFont="1" applyBorder="1" applyAlignment="1">
      <alignment horizontal="right" vertical="center"/>
    </xf>
    <xf numFmtId="179" fontId="12" fillId="0" borderId="47" xfId="0" applyNumberFormat="1" applyFont="1" applyBorder="1" applyAlignment="1">
      <alignment horizontal="right" vertical="center"/>
    </xf>
    <xf numFmtId="190" fontId="12" fillId="0" borderId="54" xfId="0" applyNumberFormat="1" applyFont="1" applyBorder="1" applyAlignment="1">
      <alignment horizontal="right" vertical="center"/>
    </xf>
    <xf numFmtId="190" fontId="12" fillId="0" borderId="54" xfId="0" applyNumberFormat="1" applyFont="1" applyBorder="1" applyAlignment="1">
      <alignment horizontal="centerContinuous" vertical="center"/>
    </xf>
    <xf numFmtId="0" fontId="0" fillId="5" borderId="55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9" fillId="7" borderId="12" xfId="0" applyFont="1" applyFill="1" applyBorder="1"/>
    <xf numFmtId="0" fontId="9" fillId="5" borderId="3" xfId="0" applyFont="1" applyFill="1" applyBorder="1" applyAlignment="1">
      <alignment vertical="center"/>
    </xf>
    <xf numFmtId="0" fontId="9" fillId="5" borderId="8" xfId="0" applyFont="1" applyFill="1" applyBorder="1" applyAlignment="1">
      <alignment vertical="center"/>
    </xf>
    <xf numFmtId="1" fontId="0" fillId="0" borderId="0" xfId="0" applyNumberFormat="1"/>
    <xf numFmtId="1" fontId="0" fillId="0" borderId="0" xfId="0" applyNumberFormat="1" applyFill="1"/>
    <xf numFmtId="0" fontId="0" fillId="5" borderId="31" xfId="0" applyFill="1" applyBorder="1" applyAlignment="1">
      <alignment horizontal="centerContinuous" vertical="center"/>
    </xf>
    <xf numFmtId="205" fontId="0" fillId="0" borderId="41" xfId="0" applyNumberFormat="1" applyBorder="1" applyAlignment="1">
      <alignment horizontal="centerContinuous" vertical="center"/>
    </xf>
    <xf numFmtId="205" fontId="0" fillId="0" borderId="42" xfId="0" applyNumberFormat="1" applyBorder="1" applyAlignment="1">
      <alignment horizontal="centerContinuous" vertical="center"/>
    </xf>
    <xf numFmtId="0" fontId="0" fillId="5" borderId="17" xfId="0" applyFill="1" applyBorder="1" applyAlignment="1">
      <alignment horizontal="centerContinuous" vertical="center"/>
    </xf>
    <xf numFmtId="0" fontId="0" fillId="0" borderId="57" xfId="0" applyBorder="1"/>
    <xf numFmtId="0" fontId="0" fillId="5" borderId="57" xfId="0" applyFill="1" applyBorder="1" applyAlignment="1">
      <alignment vertical="center"/>
    </xf>
    <xf numFmtId="0" fontId="0" fillId="0" borderId="35" xfId="0" applyBorder="1"/>
    <xf numFmtId="0" fontId="0" fillId="0" borderId="58" xfId="0" applyBorder="1"/>
    <xf numFmtId="0" fontId="0" fillId="0" borderId="36" xfId="0" applyBorder="1"/>
    <xf numFmtId="0" fontId="0" fillId="0" borderId="31" xfId="0" applyBorder="1"/>
    <xf numFmtId="177" fontId="0" fillId="0" borderId="9" xfId="0" applyNumberFormat="1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77" fontId="0" fillId="0" borderId="18" xfId="0" applyNumberFormat="1" applyBorder="1" applyAlignment="1">
      <alignment horizontal="right" vertical="center"/>
    </xf>
    <xf numFmtId="177" fontId="0" fillId="0" borderId="35" xfId="0" applyNumberFormat="1" applyBorder="1" applyAlignment="1">
      <alignment horizontal="right" vertical="center"/>
    </xf>
    <xf numFmtId="177" fontId="0" fillId="0" borderId="59" xfId="0" applyNumberFormat="1" applyBorder="1" applyAlignment="1">
      <alignment horizontal="right" vertical="center"/>
    </xf>
    <xf numFmtId="205" fontId="0" fillId="0" borderId="59" xfId="0" applyNumberFormat="1" applyBorder="1" applyAlignment="1">
      <alignment horizontal="centerContinuous" vertical="center"/>
    </xf>
    <xf numFmtId="205" fontId="0" fillId="0" borderId="36" xfId="0" applyNumberFormat="1" applyBorder="1" applyAlignment="1">
      <alignment horizontal="centerContinuous" vertical="center"/>
    </xf>
    <xf numFmtId="0" fontId="3" fillId="7" borderId="12" xfId="0" applyFont="1" applyFill="1" applyBorder="1"/>
    <xf numFmtId="0" fontId="3" fillId="7" borderId="10" xfId="0" applyFont="1" applyFill="1" applyBorder="1"/>
    <xf numFmtId="0" fontId="3" fillId="7" borderId="1" xfId="0" applyFont="1" applyFill="1" applyBorder="1"/>
    <xf numFmtId="0" fontId="3" fillId="7" borderId="2" xfId="0" applyFont="1" applyFill="1" applyBorder="1"/>
    <xf numFmtId="0" fontId="0" fillId="7" borderId="5" xfId="0" applyFill="1" applyBorder="1"/>
    <xf numFmtId="0" fontId="3" fillId="7" borderId="9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180" fontId="0" fillId="7" borderId="2" xfId="0" applyNumberFormat="1" applyFill="1" applyBorder="1" applyAlignment="1">
      <alignment horizontal="right" vertical="center"/>
    </xf>
    <xf numFmtId="173" fontId="3" fillId="7" borderId="2" xfId="0" applyNumberFormat="1" applyFont="1" applyFill="1" applyBorder="1" applyAlignment="1">
      <alignment horizontal="right" vertical="center"/>
    </xf>
    <xf numFmtId="173" fontId="0" fillId="7" borderId="2" xfId="0" applyNumberFormat="1" applyFill="1" applyBorder="1" applyAlignment="1">
      <alignment horizontal="right" vertical="center"/>
    </xf>
    <xf numFmtId="0" fontId="9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87" fontId="0" fillId="0" borderId="15" xfId="0" applyNumberFormat="1" applyBorder="1" applyAlignment="1">
      <alignment horizontal="centerContinuous" vertical="center"/>
    </xf>
    <xf numFmtId="187" fontId="0" fillId="0" borderId="8" xfId="0" applyNumberFormat="1" applyBorder="1" applyAlignment="1">
      <alignment horizontal="centerContinuous" vertical="center"/>
    </xf>
    <xf numFmtId="180" fontId="0" fillId="0" borderId="0" xfId="0" applyNumberFormat="1" applyFill="1" applyBorder="1" applyAlignment="1">
      <alignment vertical="center"/>
    </xf>
    <xf numFmtId="0" fontId="0" fillId="0" borderId="10" xfId="0" applyBorder="1" applyAlignment="1">
      <alignment horizontal="left"/>
    </xf>
    <xf numFmtId="174" fontId="1" fillId="4" borderId="3" xfId="0" applyNumberFormat="1" applyFont="1" applyFill="1" applyBorder="1" applyAlignment="1">
      <alignment horizontal="right"/>
    </xf>
    <xf numFmtId="174" fontId="5" fillId="4" borderId="3" xfId="0" applyNumberFormat="1" applyFont="1" applyFill="1" applyBorder="1" applyAlignment="1">
      <alignment horizontal="right"/>
    </xf>
    <xf numFmtId="178" fontId="0" fillId="0" borderId="14" xfId="0" applyNumberFormat="1" applyBorder="1" applyAlignment="1">
      <alignment horizontal="right"/>
    </xf>
    <xf numFmtId="178" fontId="5" fillId="0" borderId="3" xfId="0" applyNumberFormat="1" applyFont="1" applyBorder="1" applyAlignment="1">
      <alignment horizontal="right"/>
    </xf>
    <xf numFmtId="0" fontId="0" fillId="7" borderId="9" xfId="0" applyFill="1" applyBorder="1" applyAlignment="1">
      <alignment horizontal="left"/>
    </xf>
    <xf numFmtId="0" fontId="29" fillId="0" borderId="0" xfId="0" applyFont="1"/>
    <xf numFmtId="9" fontId="0" fillId="0" borderId="1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7" fillId="0" borderId="0" xfId="0" applyFont="1" applyBorder="1" applyAlignment="1">
      <alignment vertical="center"/>
    </xf>
    <xf numFmtId="0" fontId="0" fillId="7" borderId="14" xfId="0" applyFill="1" applyBorder="1"/>
    <xf numFmtId="0" fontId="3" fillId="5" borderId="8" xfId="0" applyFont="1" applyFill="1" applyBorder="1" applyAlignment="1">
      <alignment vertical="center"/>
    </xf>
    <xf numFmtId="0" fontId="3" fillId="5" borderId="9" xfId="0" applyFont="1" applyFill="1" applyBorder="1" applyAlignment="1">
      <alignment vertical="center"/>
    </xf>
    <xf numFmtId="0" fontId="0" fillId="7" borderId="10" xfId="0" applyFill="1" applyBorder="1" applyAlignment="1">
      <alignment horizontal="center"/>
    </xf>
    <xf numFmtId="174" fontId="0" fillId="5" borderId="9" xfId="0" applyNumberFormat="1" applyFill="1" applyBorder="1" applyAlignment="1">
      <alignment horizontal="right" vertical="center"/>
    </xf>
    <xf numFmtId="0" fontId="0" fillId="0" borderId="3" xfId="0" applyFill="1" applyBorder="1" applyAlignment="1">
      <alignment horizontal="center"/>
    </xf>
    <xf numFmtId="0" fontId="0" fillId="5" borderId="9" xfId="0" applyFill="1" applyBorder="1"/>
    <xf numFmtId="0" fontId="0" fillId="0" borderId="13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5" borderId="38" xfId="0" applyFill="1" applyBorder="1"/>
    <xf numFmtId="0" fontId="5" fillId="0" borderId="13" xfId="0" applyFont="1" applyBorder="1" applyAlignment="1">
      <alignment horizontal="center"/>
    </xf>
    <xf numFmtId="0" fontId="0" fillId="0" borderId="9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177" fontId="3" fillId="0" borderId="1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5" borderId="9" xfId="0" applyFont="1" applyFill="1" applyBorder="1"/>
    <xf numFmtId="0" fontId="0" fillId="5" borderId="13" xfId="0" applyFill="1" applyBorder="1"/>
    <xf numFmtId="0" fontId="0" fillId="0" borderId="3" xfId="0" applyBorder="1" applyAlignment="1">
      <alignment horizontal="left"/>
    </xf>
    <xf numFmtId="0" fontId="9" fillId="0" borderId="3" xfId="0" applyFont="1" applyBorder="1" applyAlignment="1">
      <alignment horizontal="left"/>
    </xf>
    <xf numFmtId="0" fontId="0" fillId="5" borderId="11" xfId="0" applyFill="1" applyBorder="1"/>
    <xf numFmtId="0" fontId="9" fillId="5" borderId="11" xfId="0" applyFont="1" applyFill="1" applyBorder="1"/>
    <xf numFmtId="0" fontId="4" fillId="0" borderId="0" xfId="0" applyFont="1" applyFill="1"/>
    <xf numFmtId="0" fontId="4" fillId="0" borderId="11" xfId="0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left" vertical="center"/>
    </xf>
    <xf numFmtId="170" fontId="4" fillId="0" borderId="3" xfId="0" applyNumberFormat="1" applyFont="1" applyBorder="1" applyAlignment="1">
      <alignment vertical="center"/>
    </xf>
    <xf numFmtId="170" fontId="4" fillId="0" borderId="9" xfId="0" applyNumberFormat="1" applyFont="1" applyBorder="1" applyAlignment="1">
      <alignment vertical="center"/>
    </xf>
    <xf numFmtId="170" fontId="4" fillId="0" borderId="9" xfId="0" applyNumberFormat="1" applyFont="1" applyFill="1" applyBorder="1" applyAlignment="1">
      <alignment vertical="center"/>
    </xf>
    <xf numFmtId="2" fontId="4" fillId="0" borderId="3" xfId="0" applyNumberFormat="1" applyFont="1" applyFill="1" applyBorder="1" applyAlignment="1">
      <alignment vertical="center"/>
    </xf>
    <xf numFmtId="176" fontId="4" fillId="0" borderId="25" xfId="0" applyNumberFormat="1" applyFont="1" applyFill="1" applyBorder="1" applyAlignment="1">
      <alignment vertical="center"/>
    </xf>
    <xf numFmtId="176" fontId="4" fillId="0" borderId="25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left" vertical="center"/>
    </xf>
    <xf numFmtId="170" fontId="4" fillId="0" borderId="14" xfId="0" applyNumberFormat="1" applyFont="1" applyBorder="1" applyAlignment="1">
      <alignment vertical="center"/>
    </xf>
    <xf numFmtId="170" fontId="4" fillId="0" borderId="2" xfId="0" applyNumberFormat="1" applyFont="1" applyBorder="1" applyAlignment="1">
      <alignment vertical="center"/>
    </xf>
    <xf numFmtId="170" fontId="4" fillId="0" borderId="2" xfId="0" applyNumberFormat="1" applyFont="1" applyFill="1" applyBorder="1" applyAlignment="1">
      <alignment vertical="center"/>
    </xf>
    <xf numFmtId="2" fontId="4" fillId="0" borderId="14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176" fontId="4" fillId="0" borderId="14" xfId="0" applyNumberFormat="1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vertical="center"/>
    </xf>
    <xf numFmtId="170" fontId="4" fillId="0" borderId="25" xfId="0" applyNumberFormat="1" applyFont="1" applyBorder="1" applyAlignment="1">
      <alignment vertical="center"/>
    </xf>
    <xf numFmtId="170" fontId="4" fillId="0" borderId="1" xfId="0" applyNumberFormat="1" applyFont="1" applyBorder="1" applyAlignment="1">
      <alignment vertical="center"/>
    </xf>
    <xf numFmtId="170" fontId="4" fillId="0" borderId="1" xfId="0" applyNumberFormat="1" applyFont="1" applyFill="1" applyBorder="1" applyAlignment="1">
      <alignment vertical="center"/>
    </xf>
    <xf numFmtId="176" fontId="4" fillId="0" borderId="22" xfId="0" applyNumberFormat="1" applyFont="1" applyBorder="1" applyAlignment="1">
      <alignment vertical="center"/>
    </xf>
    <xf numFmtId="176" fontId="4" fillId="0" borderId="45" xfId="0" applyNumberFormat="1" applyFont="1" applyBorder="1" applyAlignment="1">
      <alignment vertical="center"/>
    </xf>
    <xf numFmtId="176" fontId="4" fillId="0" borderId="25" xfId="0" applyNumberFormat="1" applyFont="1" applyBorder="1" applyAlignment="1">
      <alignment horizontal="right" vertical="center"/>
    </xf>
    <xf numFmtId="176" fontId="4" fillId="0" borderId="14" xfId="0" quotePrefix="1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horizontal="left" vertical="center"/>
    </xf>
    <xf numFmtId="170" fontId="4" fillId="0" borderId="21" xfId="0" applyNumberFormat="1" applyFont="1" applyBorder="1" applyAlignment="1">
      <alignment vertical="center"/>
    </xf>
    <xf numFmtId="170" fontId="4" fillId="0" borderId="18" xfId="0" applyNumberFormat="1" applyFont="1" applyBorder="1" applyAlignment="1">
      <alignment vertical="center"/>
    </xf>
    <xf numFmtId="170" fontId="4" fillId="0" borderId="18" xfId="0" applyNumberFormat="1" applyFont="1" applyFill="1" applyBorder="1" applyAlignment="1">
      <alignment vertical="center"/>
    </xf>
    <xf numFmtId="176" fontId="4" fillId="0" borderId="21" xfId="0" applyNumberFormat="1" applyFont="1" applyFill="1" applyBorder="1" applyAlignment="1">
      <alignment vertical="center"/>
    </xf>
    <xf numFmtId="176" fontId="4" fillId="0" borderId="28" xfId="0" applyNumberFormat="1" applyFont="1" applyFill="1" applyBorder="1" applyAlignment="1">
      <alignment vertical="center"/>
    </xf>
    <xf numFmtId="176" fontId="4" fillId="0" borderId="60" xfId="0" applyNumberFormat="1" applyFont="1" applyBorder="1" applyAlignment="1">
      <alignment vertical="center"/>
    </xf>
    <xf numFmtId="170" fontId="11" fillId="0" borderId="14" xfId="0" applyNumberFormat="1" applyFont="1" applyBorder="1" applyAlignment="1">
      <alignment vertical="center"/>
    </xf>
    <xf numFmtId="176" fontId="11" fillId="0" borderId="14" xfId="0" applyNumberFormat="1" applyFont="1" applyBorder="1" applyAlignment="1">
      <alignment vertical="center"/>
    </xf>
    <xf numFmtId="176" fontId="11" fillId="0" borderId="22" xfId="0" applyNumberFormat="1" applyFont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170" fontId="11" fillId="0" borderId="0" xfId="0" applyNumberFormat="1" applyFont="1" applyBorder="1" applyAlignment="1">
      <alignment vertical="center"/>
    </xf>
    <xf numFmtId="176" fontId="11" fillId="0" borderId="0" xfId="0" applyNumberFormat="1" applyFont="1" applyBorder="1" applyAlignment="1">
      <alignment vertical="center"/>
    </xf>
    <xf numFmtId="0" fontId="21" fillId="0" borderId="0" xfId="0" applyFont="1" applyAlignment="1"/>
    <xf numFmtId="0" fontId="21" fillId="0" borderId="0" xfId="0" applyFont="1" applyAlignment="1">
      <alignment horizontal="left"/>
    </xf>
    <xf numFmtId="0" fontId="4" fillId="5" borderId="12" xfId="0" applyFont="1" applyFill="1" applyBorder="1"/>
    <xf numFmtId="0" fontId="4" fillId="5" borderId="34" xfId="0" applyFont="1" applyFill="1" applyBorder="1"/>
    <xf numFmtId="0" fontId="4" fillId="5" borderId="10" xfId="0" applyFont="1" applyFill="1" applyBorder="1"/>
    <xf numFmtId="0" fontId="4" fillId="5" borderId="44" xfId="0" applyFont="1" applyFill="1" applyBorder="1"/>
    <xf numFmtId="0" fontId="11" fillId="5" borderId="11" xfId="0" applyFont="1" applyFill="1" applyBorder="1"/>
    <xf numFmtId="0" fontId="4" fillId="5" borderId="13" xfId="0" applyFont="1" applyFill="1" applyBorder="1"/>
    <xf numFmtId="0" fontId="4" fillId="5" borderId="0" xfId="0" applyFont="1" applyFill="1" applyBorder="1"/>
    <xf numFmtId="0" fontId="11" fillId="5" borderId="0" xfId="0" applyFont="1" applyFill="1" applyBorder="1" applyAlignment="1">
      <alignment horizontal="centerContinuous" vertical="center"/>
    </xf>
    <xf numFmtId="0" fontId="4" fillId="5" borderId="45" xfId="0" applyFont="1" applyFill="1" applyBorder="1" applyAlignment="1">
      <alignment horizontal="centerContinuous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" xfId="0" applyFont="1" applyFill="1" applyBorder="1"/>
    <xf numFmtId="0" fontId="4" fillId="5" borderId="14" xfId="0" applyFont="1" applyFill="1" applyBorder="1"/>
    <xf numFmtId="0" fontId="4" fillId="5" borderId="2" xfId="0" applyFont="1" applyFill="1" applyBorder="1"/>
    <xf numFmtId="0" fontId="4" fillId="5" borderId="2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170" fontId="4" fillId="0" borderId="14" xfId="0" applyNumberFormat="1" applyFont="1" applyFill="1" applyBorder="1" applyAlignment="1">
      <alignment vertical="center"/>
    </xf>
    <xf numFmtId="0" fontId="11" fillId="5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76" fontId="9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Alignment="1"/>
    <xf numFmtId="170" fontId="5" fillId="0" borderId="0" xfId="0" applyNumberFormat="1" applyFont="1" applyAlignment="1"/>
    <xf numFmtId="179" fontId="12" fillId="0" borderId="3" xfId="0" applyNumberFormat="1" applyFont="1" applyBorder="1" applyAlignment="1">
      <alignment horizontal="right" vertical="center"/>
    </xf>
    <xf numFmtId="179" fontId="12" fillId="0" borderId="17" xfId="0" applyNumberFormat="1" applyFont="1" applyBorder="1" applyAlignment="1">
      <alignment horizontal="right" vertical="center"/>
    </xf>
    <xf numFmtId="0" fontId="10" fillId="0" borderId="0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181" fontId="0" fillId="0" borderId="2" xfId="0" applyNumberForma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9" fillId="0" borderId="8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177" fontId="0" fillId="0" borderId="34" xfId="0" applyNumberForma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177" fontId="0" fillId="5" borderId="9" xfId="0" applyNumberFormat="1" applyFill="1" applyBorder="1" applyAlignment="1">
      <alignment horizontal="right" vertical="center"/>
    </xf>
    <xf numFmtId="177" fontId="0" fillId="5" borderId="15" xfId="0" applyNumberFormat="1" applyFill="1" applyBorder="1" applyAlignment="1">
      <alignment horizontal="right" vertical="center"/>
    </xf>
    <xf numFmtId="177" fontId="0" fillId="0" borderId="15" xfId="0" applyNumberFormat="1" applyBorder="1" applyAlignment="1">
      <alignment horizontal="right" vertical="center"/>
    </xf>
    <xf numFmtId="0" fontId="9" fillId="0" borderId="11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177" fontId="0" fillId="0" borderId="12" xfId="0" applyNumberFormat="1" applyBorder="1" applyAlignment="1">
      <alignment horizontal="right" vertical="center"/>
    </xf>
    <xf numFmtId="177" fontId="0" fillId="5" borderId="2" xfId="0" applyNumberFormat="1" applyFill="1" applyBorder="1" applyAlignment="1">
      <alignment horizontal="right" vertical="center"/>
    </xf>
    <xf numFmtId="177" fontId="0" fillId="5" borderId="5" xfId="0" applyNumberFormat="1" applyFill="1" applyBorder="1" applyAlignment="1">
      <alignment horizontal="right" vertical="center"/>
    </xf>
    <xf numFmtId="177" fontId="9" fillId="0" borderId="3" xfId="0" applyNumberFormat="1" applyFont="1" applyBorder="1" applyAlignment="1">
      <alignment horizontal="right" vertical="center"/>
    </xf>
    <xf numFmtId="177" fontId="9" fillId="0" borderId="12" xfId="0" applyNumberFormat="1" applyFont="1" applyBorder="1" applyAlignment="1">
      <alignment horizontal="right" vertical="center"/>
    </xf>
    <xf numFmtId="0" fontId="5" fillId="5" borderId="3" xfId="0" applyFont="1" applyFill="1" applyBorder="1" applyAlignment="1">
      <alignment horizontal="right" vertical="center"/>
    </xf>
    <xf numFmtId="0" fontId="9" fillId="5" borderId="15" xfId="0" applyFont="1" applyFill="1" applyBorder="1" applyAlignment="1">
      <alignment horizontal="right" vertical="center"/>
    </xf>
    <xf numFmtId="177" fontId="5" fillId="0" borderId="0" xfId="0" applyNumberFormat="1" applyFont="1" applyBorder="1" applyAlignment="1">
      <alignment horizontal="right"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/>
    <xf numFmtId="177" fontId="12" fillId="0" borderId="0" xfId="0" applyNumberFormat="1" applyFont="1" applyBorder="1" applyAlignment="1">
      <alignment horizontal="right" vertical="center"/>
    </xf>
    <xf numFmtId="177" fontId="9" fillId="0" borderId="2" xfId="0" applyNumberFormat="1" applyFont="1" applyBorder="1" applyAlignment="1">
      <alignment horizontal="right" vertical="center"/>
    </xf>
    <xf numFmtId="177" fontId="9" fillId="0" borderId="8" xfId="0" applyNumberFormat="1" applyFont="1" applyBorder="1" applyAlignment="1">
      <alignment horizontal="right" vertical="center"/>
    </xf>
    <xf numFmtId="0" fontId="5" fillId="5" borderId="9" xfId="0" applyFont="1" applyFill="1" applyBorder="1" applyAlignment="1">
      <alignment horizontal="right" vertical="center"/>
    </xf>
    <xf numFmtId="177" fontId="9" fillId="0" borderId="11" xfId="0" applyNumberFormat="1" applyFont="1" applyBorder="1" applyAlignment="1">
      <alignment horizontal="right" vertical="center"/>
    </xf>
    <xf numFmtId="177" fontId="9" fillId="0" borderId="7" xfId="0" applyNumberFormat="1" applyFont="1" applyBorder="1" applyAlignment="1">
      <alignment horizontal="right" vertical="center"/>
    </xf>
    <xf numFmtId="177" fontId="0" fillId="0" borderId="11" xfId="0" applyNumberFormat="1" applyBorder="1" applyAlignment="1">
      <alignment horizontal="right" vertical="center"/>
    </xf>
    <xf numFmtId="177" fontId="0" fillId="0" borderId="7" xfId="0" applyNumberFormat="1" applyBorder="1" applyAlignment="1">
      <alignment horizontal="right" vertical="center"/>
    </xf>
    <xf numFmtId="177" fontId="0" fillId="5" borderId="8" xfId="0" applyNumberFormat="1" applyFill="1" applyBorder="1" applyAlignment="1">
      <alignment horizontal="right" vertical="center"/>
    </xf>
    <xf numFmtId="177" fontId="9" fillId="0" borderId="15" xfId="0" applyNumberFormat="1" applyFont="1" applyBorder="1" applyAlignment="1">
      <alignment horizontal="right" vertical="center"/>
    </xf>
    <xf numFmtId="0" fontId="5" fillId="5" borderId="8" xfId="0" applyFont="1" applyFill="1" applyBorder="1" applyAlignment="1">
      <alignment horizontal="right" vertical="center"/>
    </xf>
    <xf numFmtId="177" fontId="0" fillId="5" borderId="1" xfId="0" applyNumberFormat="1" applyFill="1" applyBorder="1" applyAlignment="1">
      <alignment horizontal="right" vertical="center"/>
    </xf>
    <xf numFmtId="0" fontId="0" fillId="5" borderId="0" xfId="0" applyFill="1" applyBorder="1" applyAlignment="1">
      <alignment horizontal="centerContinuous"/>
    </xf>
    <xf numFmtId="0" fontId="0" fillId="5" borderId="7" xfId="0" applyFill="1" applyBorder="1" applyAlignment="1">
      <alignment horizontal="centerContinuous"/>
    </xf>
    <xf numFmtId="0" fontId="12" fillId="5" borderId="7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Continuous"/>
    </xf>
    <xf numFmtId="0" fontId="1" fillId="5" borderId="0" xfId="0" applyFont="1" applyFill="1" applyBorder="1" applyAlignment="1">
      <alignment horizontal="centerContinuous"/>
    </xf>
    <xf numFmtId="0" fontId="25" fillId="5" borderId="13" xfId="0" applyFont="1" applyFill="1" applyBorder="1" applyAlignment="1">
      <alignment horizontal="center"/>
    </xf>
    <xf numFmtId="0" fontId="25" fillId="5" borderId="7" xfId="0" applyFont="1" applyFill="1" applyBorder="1" applyAlignment="1">
      <alignment horizontal="center"/>
    </xf>
    <xf numFmtId="0" fontId="25" fillId="5" borderId="14" xfId="0" applyFont="1" applyFill="1" applyBorder="1" applyAlignment="1">
      <alignment horizontal="center"/>
    </xf>
    <xf numFmtId="0" fontId="25" fillId="5" borderId="5" xfId="0" applyFont="1" applyFill="1" applyBorder="1" applyAlignment="1">
      <alignment horizontal="center"/>
    </xf>
    <xf numFmtId="0" fontId="30" fillId="5" borderId="10" xfId="0" applyFont="1" applyFill="1" applyBorder="1" applyAlignment="1">
      <alignment horizontal="centerContinuous"/>
    </xf>
    <xf numFmtId="0" fontId="9" fillId="5" borderId="11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0" xfId="0" applyFont="1" applyFill="1" applyBorder="1"/>
    <xf numFmtId="0" fontId="5" fillId="0" borderId="10" xfId="0" applyFont="1" applyBorder="1"/>
    <xf numFmtId="173" fontId="0" fillId="0" borderId="10" xfId="0" applyNumberFormat="1" applyBorder="1" applyAlignment="1">
      <alignment horizontal="right" vertical="center"/>
    </xf>
    <xf numFmtId="173" fontId="0" fillId="0" borderId="38" xfId="0" applyNumberFormat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/>
    <xf numFmtId="0" fontId="5" fillId="0" borderId="2" xfId="0" applyFont="1" applyBorder="1"/>
    <xf numFmtId="0" fontId="5" fillId="0" borderId="10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9" fillId="0" borderId="12" xfId="0" applyFont="1" applyFill="1" applyBorder="1" applyAlignment="1">
      <alignment vertical="center"/>
    </xf>
    <xf numFmtId="0" fontId="9" fillId="0" borderId="10" xfId="0" applyFont="1" applyFill="1" applyBorder="1"/>
    <xf numFmtId="0" fontId="9" fillId="0" borderId="10" xfId="0" applyFont="1" applyFill="1" applyBorder="1" applyAlignment="1">
      <alignment vertical="center"/>
    </xf>
    <xf numFmtId="0" fontId="9" fillId="0" borderId="12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9" fillId="0" borderId="15" xfId="0" applyFont="1" applyBorder="1"/>
    <xf numFmtId="173" fontId="9" fillId="0" borderId="9" xfId="0" applyNumberFormat="1" applyFont="1" applyBorder="1" applyAlignment="1">
      <alignment horizontal="right" vertical="center"/>
    </xf>
    <xf numFmtId="173" fontId="9" fillId="0" borderId="3" xfId="0" applyNumberFormat="1" applyFont="1" applyBorder="1" applyAlignment="1">
      <alignment horizontal="right" vertical="center"/>
    </xf>
    <xf numFmtId="173" fontId="9" fillId="0" borderId="15" xfId="0" applyNumberFormat="1" applyFont="1" applyBorder="1" applyAlignment="1">
      <alignment horizontal="right" vertical="center"/>
    </xf>
    <xf numFmtId="173" fontId="12" fillId="0" borderId="0" xfId="0" applyNumberFormat="1" applyFont="1" applyBorder="1" applyAlignment="1">
      <alignment horizontal="right" vertical="center"/>
    </xf>
    <xf numFmtId="0" fontId="7" fillId="5" borderId="12" xfId="0" applyFont="1" applyFill="1" applyBorder="1" applyAlignment="1">
      <alignment vertical="center"/>
    </xf>
    <xf numFmtId="173" fontId="0" fillId="5" borderId="26" xfId="0" applyNumberFormat="1" applyFill="1" applyBorder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5" borderId="8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5" fillId="5" borderId="9" xfId="0" applyFont="1" applyFill="1" applyBorder="1" applyAlignment="1">
      <alignment horizontal="center" vertical="center"/>
    </xf>
    <xf numFmtId="226" fontId="0" fillId="0" borderId="1" xfId="0" applyNumberFormat="1" applyBorder="1" applyAlignment="1">
      <alignment horizontal="right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194" fontId="0" fillId="0" borderId="0" xfId="0" applyNumberFormat="1" applyFill="1" applyBorder="1" applyAlignment="1">
      <alignment horizontal="right" vertical="center"/>
    </xf>
    <xf numFmtId="194" fontId="0" fillId="5" borderId="5" xfId="0" applyNumberFormat="1" applyFill="1" applyBorder="1" applyAlignment="1">
      <alignment horizontal="center" vertical="center"/>
    </xf>
    <xf numFmtId="194" fontId="0" fillId="5" borderId="3" xfId="0" applyNumberFormat="1" applyFill="1" applyBorder="1" applyAlignment="1">
      <alignment horizontal="center" vertical="center"/>
    </xf>
    <xf numFmtId="194" fontId="9" fillId="5" borderId="3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180" fontId="9" fillId="0" borderId="15" xfId="0" applyNumberFormat="1" applyFont="1" applyBorder="1" applyAlignment="1">
      <alignment horizontal="center" vertical="center"/>
    </xf>
    <xf numFmtId="180" fontId="9" fillId="0" borderId="3" xfId="0" applyNumberFormat="1" applyFont="1" applyBorder="1" applyAlignment="1">
      <alignment horizontal="center" vertical="center"/>
    </xf>
    <xf numFmtId="179" fontId="15" fillId="0" borderId="61" xfId="0" applyNumberFormat="1" applyFont="1" applyBorder="1" applyAlignment="1">
      <alignment horizontal="right" vertical="center"/>
    </xf>
    <xf numFmtId="179" fontId="15" fillId="0" borderId="26" xfId="0" applyNumberFormat="1" applyFont="1" applyBorder="1" applyAlignment="1">
      <alignment horizontal="right" vertical="center"/>
    </xf>
    <xf numFmtId="204" fontId="15" fillId="5" borderId="28" xfId="2" applyNumberFormat="1" applyFont="1" applyFill="1" applyBorder="1" applyAlignment="1">
      <alignment horizontal="right" vertical="center"/>
    </xf>
    <xf numFmtId="190" fontId="15" fillId="0" borderId="62" xfId="0" applyNumberFormat="1" applyFont="1" applyBorder="1" applyAlignment="1">
      <alignment horizontal="right" vertical="center"/>
    </xf>
    <xf numFmtId="0" fontId="5" fillId="7" borderId="13" xfId="0" applyFont="1" applyFill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0" fillId="0" borderId="14" xfId="0" applyFill="1" applyBorder="1"/>
    <xf numFmtId="0" fontId="0" fillId="0" borderId="11" xfId="0" applyFill="1" applyBorder="1"/>
    <xf numFmtId="0" fontId="0" fillId="4" borderId="34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3" xfId="0" applyFill="1" applyBorder="1"/>
    <xf numFmtId="0" fontId="0" fillId="0" borderId="14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5" borderId="13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9" fillId="5" borderId="34" xfId="0" applyFont="1" applyFill="1" applyBorder="1" applyAlignment="1">
      <alignment horizontal="center"/>
    </xf>
    <xf numFmtId="0" fontId="9" fillId="5" borderId="10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Continuous" vertical="center"/>
    </xf>
    <xf numFmtId="0" fontId="5" fillId="5" borderId="10" xfId="0" applyFont="1" applyFill="1" applyBorder="1" applyAlignment="1">
      <alignment horizontal="centerContinuous" vertical="center"/>
    </xf>
    <xf numFmtId="4" fontId="0" fillId="0" borderId="14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21" fillId="0" borderId="3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197" fontId="12" fillId="0" borderId="5" xfId="0" applyNumberFormat="1" applyFont="1" applyBorder="1" applyAlignment="1">
      <alignment horizontal="right" vertical="center"/>
    </xf>
    <xf numFmtId="204" fontId="12" fillId="0" borderId="5" xfId="2" applyNumberFormat="1" applyFont="1" applyBorder="1" applyAlignment="1">
      <alignment horizontal="right" vertical="center"/>
    </xf>
    <xf numFmtId="0" fontId="12" fillId="5" borderId="14" xfId="0" applyFont="1" applyFill="1" applyBorder="1" applyAlignment="1">
      <alignment vertical="center"/>
    </xf>
    <xf numFmtId="197" fontId="12" fillId="5" borderId="5" xfId="0" applyNumberFormat="1" applyFont="1" applyFill="1" applyBorder="1" applyAlignment="1">
      <alignment horizontal="right" vertical="center"/>
    </xf>
    <xf numFmtId="204" fontId="12" fillId="5" borderId="5" xfId="2" applyNumberFormat="1" applyFont="1" applyFill="1" applyBorder="1" applyAlignment="1">
      <alignment horizontal="right" vertical="center"/>
    </xf>
    <xf numFmtId="197" fontId="12" fillId="5" borderId="16" xfId="0" applyNumberFormat="1" applyFont="1" applyFill="1" applyBorder="1" applyAlignment="1">
      <alignment horizontal="right" vertical="center"/>
    </xf>
    <xf numFmtId="204" fontId="12" fillId="5" borderId="16" xfId="2" applyNumberFormat="1" applyFont="1" applyFill="1" applyBorder="1" applyAlignment="1">
      <alignment horizontal="right" vertical="center"/>
    </xf>
    <xf numFmtId="0" fontId="15" fillId="0" borderId="14" xfId="0" applyFont="1" applyBorder="1" applyAlignment="1">
      <alignment vertical="center"/>
    </xf>
    <xf numFmtId="197" fontId="12" fillId="0" borderId="16" xfId="0" applyNumberFormat="1" applyFont="1" applyBorder="1" applyAlignment="1">
      <alignment horizontal="right" vertical="center"/>
    </xf>
    <xf numFmtId="204" fontId="12" fillId="0" borderId="16" xfId="2" applyNumberFormat="1" applyFont="1" applyBorder="1" applyAlignment="1">
      <alignment horizontal="right" vertical="center"/>
    </xf>
    <xf numFmtId="203" fontId="12" fillId="5" borderId="5" xfId="2" applyNumberFormat="1" applyFont="1" applyFill="1" applyBorder="1" applyAlignment="1">
      <alignment horizontal="right" vertical="center"/>
    </xf>
    <xf numFmtId="0" fontId="12" fillId="0" borderId="14" xfId="0" applyFont="1" applyFill="1" applyBorder="1" applyAlignment="1">
      <alignment vertical="center"/>
    </xf>
    <xf numFmtId="0" fontId="15" fillId="0" borderId="3" xfId="0" applyFont="1" applyBorder="1" applyAlignment="1">
      <alignment horizontal="center" vertical="center"/>
    </xf>
    <xf numFmtId="179" fontId="15" fillId="0" borderId="3" xfId="0" applyNumberFormat="1" applyFont="1" applyBorder="1" applyAlignment="1">
      <alignment vertical="center"/>
    </xf>
    <xf numFmtId="179" fontId="15" fillId="0" borderId="14" xfId="0" applyNumberFormat="1" applyFont="1" applyBorder="1" applyAlignment="1">
      <alignment vertical="center"/>
    </xf>
    <xf numFmtId="0" fontId="12" fillId="0" borderId="63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5" fillId="7" borderId="12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5" fillId="0" borderId="11" xfId="0" applyFont="1" applyBorder="1" applyAlignment="1">
      <alignment horizontal="left" vertical="center"/>
    </xf>
    <xf numFmtId="49" fontId="15" fillId="5" borderId="34" xfId="0" applyNumberFormat="1" applyFont="1" applyFill="1" applyBorder="1" applyAlignment="1">
      <alignment horizontal="center"/>
    </xf>
    <xf numFmtId="0" fontId="21" fillId="0" borderId="14" xfId="0" applyFont="1" applyBorder="1" applyAlignment="1">
      <alignment vertical="center"/>
    </xf>
    <xf numFmtId="0" fontId="7" fillId="5" borderId="3" xfId="0" applyFont="1" applyFill="1" applyBorder="1" applyAlignment="1">
      <alignment vertical="center"/>
    </xf>
    <xf numFmtId="176" fontId="21" fillId="5" borderId="3" xfId="0" applyNumberFormat="1" applyFont="1" applyFill="1" applyBorder="1" applyAlignment="1">
      <alignment horizontal="right" vertical="center"/>
    </xf>
    <xf numFmtId="173" fontId="7" fillId="5" borderId="3" xfId="0" applyNumberFormat="1" applyFont="1" applyFill="1" applyBorder="1" applyAlignment="1">
      <alignment horizontal="left" vertical="center"/>
    </xf>
    <xf numFmtId="173" fontId="21" fillId="5" borderId="3" xfId="0" applyNumberFormat="1" applyFont="1" applyFill="1" applyBorder="1" applyAlignment="1">
      <alignment horizontal="right" vertical="center"/>
    </xf>
    <xf numFmtId="0" fontId="21" fillId="5" borderId="3" xfId="0" applyFont="1" applyFill="1" applyBorder="1" applyAlignment="1">
      <alignment vertical="center"/>
    </xf>
    <xf numFmtId="173" fontId="21" fillId="0" borderId="3" xfId="0" applyNumberFormat="1" applyFont="1" applyBorder="1" applyAlignment="1">
      <alignment horizontal="right" vertical="center"/>
    </xf>
    <xf numFmtId="176" fontId="21" fillId="0" borderId="3" xfId="0" applyNumberFormat="1" applyFont="1" applyBorder="1" applyAlignment="1">
      <alignment horizontal="right" vertical="center"/>
    </xf>
    <xf numFmtId="173" fontId="7" fillId="0" borderId="0" xfId="0" applyNumberFormat="1" applyFont="1" applyFill="1" applyBorder="1" applyAlignment="1">
      <alignment horizontal="left" vertical="center"/>
    </xf>
    <xf numFmtId="173" fontId="21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/>
    <xf numFmtId="0" fontId="0" fillId="0" borderId="11" xfId="0" applyBorder="1" applyAlignment="1">
      <alignment horizontal="centerContinuous"/>
    </xf>
    <xf numFmtId="180" fontId="9" fillId="0" borderId="0" xfId="0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94" fontId="9" fillId="0" borderId="0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0" fontId="0" fillId="5" borderId="15" xfId="0" applyFill="1" applyBorder="1"/>
    <xf numFmtId="0" fontId="0" fillId="0" borderId="0" xfId="0" applyBorder="1" applyAlignment="1">
      <alignment horizontal="left"/>
    </xf>
    <xf numFmtId="180" fontId="0" fillId="0" borderId="0" xfId="0" applyNumberFormat="1" applyFill="1" applyBorder="1" applyAlignment="1">
      <alignment horizontal="right"/>
    </xf>
    <xf numFmtId="0" fontId="6" fillId="0" borderId="53" xfId="0" applyFont="1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5" xfId="0" applyBorder="1" applyAlignment="1">
      <alignment horizontal="left"/>
    </xf>
    <xf numFmtId="0" fontId="0" fillId="0" borderId="57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2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17" xfId="0" applyBorder="1" applyAlignment="1">
      <alignment horizontal="left"/>
    </xf>
    <xf numFmtId="43" fontId="0" fillId="0" borderId="3" xfId="1" applyFont="1" applyBorder="1" applyAlignment="1">
      <alignment horizontal="left"/>
    </xf>
    <xf numFmtId="43" fontId="0" fillId="0" borderId="24" xfId="1" applyFont="1" applyBorder="1" applyAlignment="1">
      <alignment horizontal="left"/>
    </xf>
    <xf numFmtId="0" fontId="9" fillId="0" borderId="17" xfId="0" applyFont="1" applyBorder="1" applyAlignment="1">
      <alignment horizontal="left"/>
    </xf>
    <xf numFmtId="43" fontId="9" fillId="0" borderId="3" xfId="1" applyFont="1" applyBorder="1" applyAlignment="1">
      <alignment horizontal="left"/>
    </xf>
    <xf numFmtId="43" fontId="9" fillId="0" borderId="24" xfId="1" applyFont="1" applyBorder="1" applyAlignment="1">
      <alignment horizontal="left"/>
    </xf>
    <xf numFmtId="0" fontId="0" fillId="0" borderId="61" xfId="0" applyBorder="1" applyAlignment="1">
      <alignment horizontal="left"/>
    </xf>
    <xf numFmtId="0" fontId="0" fillId="0" borderId="26" xfId="0" applyBorder="1" applyAlignment="1">
      <alignment horizontal="left"/>
    </xf>
    <xf numFmtId="43" fontId="0" fillId="0" borderId="26" xfId="1" applyFont="1" applyBorder="1" applyAlignment="1">
      <alignment horizontal="left"/>
    </xf>
    <xf numFmtId="43" fontId="0" fillId="0" borderId="28" xfId="1" applyFont="1" applyBorder="1" applyAlignment="1">
      <alignment horizontal="left"/>
    </xf>
    <xf numFmtId="4" fontId="12" fillId="0" borderId="14" xfId="0" applyNumberFormat="1" applyFont="1" applyBorder="1" applyAlignment="1">
      <alignment horizontal="right" vertical="center"/>
    </xf>
    <xf numFmtId="173" fontId="5" fillId="0" borderId="3" xfId="0" applyNumberFormat="1" applyFont="1" applyBorder="1" applyAlignment="1">
      <alignment horizontal="center" vertical="center"/>
    </xf>
    <xf numFmtId="9" fontId="0" fillId="0" borderId="0" xfId="0" applyNumberFormat="1" applyAlignment="1">
      <alignment horizontal="center"/>
    </xf>
    <xf numFmtId="0" fontId="21" fillId="5" borderId="3" xfId="0" applyFont="1" applyFill="1" applyBorder="1" applyAlignment="1">
      <alignment horizontal="right" vertical="center"/>
    </xf>
    <xf numFmtId="0" fontId="7" fillId="5" borderId="3" xfId="0" applyFont="1" applyFill="1" applyBorder="1" applyAlignment="1">
      <alignment horizontal="right" vertical="center"/>
    </xf>
    <xf numFmtId="173" fontId="5" fillId="0" borderId="2" xfId="0" applyNumberFormat="1" applyFont="1" applyBorder="1" applyAlignment="1">
      <alignment horizontal="center" vertical="center"/>
    </xf>
    <xf numFmtId="43" fontId="9" fillId="0" borderId="67" xfId="1" applyFont="1" applyBorder="1" applyAlignment="1">
      <alignment horizontal="right"/>
    </xf>
    <xf numFmtId="43" fontId="9" fillId="0" borderId="69" xfId="1" applyFont="1" applyBorder="1" applyAlignment="1">
      <alignment horizontal="right"/>
    </xf>
    <xf numFmtId="1" fontId="0" fillId="0" borderId="0" xfId="0" applyNumberFormat="1" applyAlignment="1">
      <alignment horizontal="center"/>
    </xf>
    <xf numFmtId="9" fontId="0" fillId="0" borderId="11" xfId="0" applyNumberFormat="1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38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7" borderId="12" xfId="0" applyFont="1" applyFill="1" applyBorder="1" applyAlignment="1">
      <alignment horizontal="center"/>
    </xf>
    <xf numFmtId="0" fontId="3" fillId="7" borderId="38" xfId="0" applyFont="1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0" fontId="9" fillId="7" borderId="10" xfId="0" applyFont="1" applyFill="1" applyBorder="1" applyAlignment="1">
      <alignment horizontal="center"/>
    </xf>
    <xf numFmtId="0" fontId="9" fillId="7" borderId="38" xfId="0" applyFont="1" applyFill="1" applyBorder="1" applyAlignment="1">
      <alignment horizontal="center"/>
    </xf>
    <xf numFmtId="0" fontId="0" fillId="5" borderId="9" xfId="0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4" fontId="9" fillId="0" borderId="8" xfId="0" applyNumberFormat="1" applyFont="1" applyBorder="1" applyAlignment="1">
      <alignment horizontal="center" vertical="center"/>
    </xf>
    <xf numFmtId="174" fontId="9" fillId="0" borderId="9" xfId="0" applyNumberFormat="1" applyFont="1" applyBorder="1" applyAlignment="1">
      <alignment horizontal="center" vertical="center"/>
    </xf>
    <xf numFmtId="174" fontId="9" fillId="0" borderId="15" xfId="0" applyNumberFormat="1" applyFont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177" fontId="3" fillId="0" borderId="1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200" fontId="0" fillId="0" borderId="8" xfId="0" applyNumberFormat="1" applyFill="1" applyBorder="1" applyAlignment="1">
      <alignment horizontal="center" vertical="center"/>
    </xf>
    <xf numFmtId="200" fontId="0" fillId="0" borderId="15" xfId="0" applyNumberFormat="1" applyFill="1" applyBorder="1" applyAlignment="1">
      <alignment horizontal="center" vertical="center"/>
    </xf>
    <xf numFmtId="4" fontId="0" fillId="0" borderId="8" xfId="0" applyNumberFormat="1" applyBorder="1" applyAlignment="1">
      <alignment horizontal="center"/>
    </xf>
    <xf numFmtId="4" fontId="0" fillId="0" borderId="15" xfId="0" applyNumberFormat="1" applyBorder="1" applyAlignment="1">
      <alignment horizontal="center"/>
    </xf>
    <xf numFmtId="186" fontId="0" fillId="0" borderId="8" xfId="0" applyNumberFormat="1" applyBorder="1" applyAlignment="1">
      <alignment horizontal="center" vertical="center"/>
    </xf>
    <xf numFmtId="186" fontId="0" fillId="0" borderId="9" xfId="0" applyNumberFormat="1" applyBorder="1" applyAlignment="1">
      <alignment horizontal="center" vertical="center"/>
    </xf>
    <xf numFmtId="186" fontId="0" fillId="0" borderId="15" xfId="0" applyNumberFormat="1" applyBorder="1" applyAlignment="1">
      <alignment horizontal="center" vertical="center"/>
    </xf>
    <xf numFmtId="0" fontId="0" fillId="7" borderId="8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7" borderId="15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/>
    </xf>
    <xf numFmtId="0" fontId="9" fillId="7" borderId="15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173" fontId="0" fillId="7" borderId="8" xfId="0" applyNumberFormat="1" applyFill="1" applyBorder="1" applyAlignment="1">
      <alignment horizontal="center" vertical="center"/>
    </xf>
    <xf numFmtId="173" fontId="0" fillId="7" borderId="9" xfId="0" applyNumberFormat="1" applyFill="1" applyBorder="1" applyAlignment="1">
      <alignment horizontal="center" vertical="center"/>
    </xf>
    <xf numFmtId="173" fontId="0" fillId="7" borderId="15" xfId="0" applyNumberFormat="1" applyFill="1" applyBorder="1" applyAlignment="1">
      <alignment horizontal="center" vertical="center"/>
    </xf>
    <xf numFmtId="0" fontId="0" fillId="0" borderId="59" xfId="0" applyBorder="1" applyAlignment="1">
      <alignment horizontal="right"/>
    </xf>
    <xf numFmtId="0" fontId="0" fillId="0" borderId="70" xfId="0" applyBorder="1" applyAlignment="1">
      <alignment horizontal="right"/>
    </xf>
    <xf numFmtId="0" fontId="21" fillId="5" borderId="8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173" fontId="5" fillId="0" borderId="3" xfId="0" applyNumberFormat="1" applyFont="1" applyBorder="1" applyAlignment="1">
      <alignment horizontal="center" vertical="center"/>
    </xf>
    <xf numFmtId="177" fontId="0" fillId="0" borderId="8" xfId="0" applyNumberFormat="1" applyBorder="1" applyAlignment="1">
      <alignment horizontal="right" vertical="center"/>
    </xf>
    <xf numFmtId="177" fontId="0" fillId="0" borderId="15" xfId="0" applyNumberFormat="1" applyBorder="1" applyAlignment="1">
      <alignment horizontal="right" vertical="center"/>
    </xf>
    <xf numFmtId="4" fontId="0" fillId="0" borderId="8" xfId="0" applyNumberFormat="1" applyBorder="1" applyAlignment="1">
      <alignment horizontal="right" vertical="center"/>
    </xf>
    <xf numFmtId="4" fontId="0" fillId="0" borderId="15" xfId="0" applyNumberFormat="1" applyBorder="1" applyAlignment="1">
      <alignment horizontal="right" vertical="center"/>
    </xf>
    <xf numFmtId="0" fontId="19" fillId="7" borderId="12" xfId="0" applyFont="1" applyFill="1" applyBorder="1" applyAlignment="1">
      <alignment horizontal="left" vertical="center"/>
    </xf>
    <xf numFmtId="0" fontId="19" fillId="7" borderId="10" xfId="0" applyFont="1" applyFill="1" applyBorder="1" applyAlignment="1">
      <alignment horizontal="left" vertical="center"/>
    </xf>
    <xf numFmtId="0" fontId="19" fillId="7" borderId="38" xfId="0" applyFont="1" applyFill="1" applyBorder="1" applyAlignment="1">
      <alignment horizontal="left" vertical="center"/>
    </xf>
    <xf numFmtId="0" fontId="19" fillId="7" borderId="1" xfId="0" applyFont="1" applyFill="1" applyBorder="1" applyAlignment="1">
      <alignment horizontal="left" vertical="center"/>
    </xf>
    <xf numFmtId="0" fontId="19" fillId="7" borderId="2" xfId="0" applyFont="1" applyFill="1" applyBorder="1" applyAlignment="1">
      <alignment horizontal="left" vertical="center"/>
    </xf>
    <xf numFmtId="0" fontId="19" fillId="7" borderId="5" xfId="0" applyFont="1" applyFill="1" applyBorder="1" applyAlignment="1">
      <alignment horizontal="left" vertical="center"/>
    </xf>
    <xf numFmtId="0" fontId="0" fillId="5" borderId="11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9" fillId="5" borderId="8" xfId="0" applyFont="1" applyFill="1" applyBorder="1" applyAlignment="1">
      <alignment horizontal="right" vertical="center"/>
    </xf>
    <xf numFmtId="0" fontId="9" fillId="5" borderId="15" xfId="0" applyFont="1" applyFill="1" applyBorder="1" applyAlignment="1">
      <alignment horizontal="right" vertical="center"/>
    </xf>
    <xf numFmtId="0" fontId="0" fillId="5" borderId="12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5" fillId="0" borderId="10" xfId="0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9" fillId="4" borderId="11" xfId="0" applyFont="1" applyFill="1" applyBorder="1" applyAlignment="1">
      <alignment horizontal="right"/>
    </xf>
    <xf numFmtId="0" fontId="9" fillId="4" borderId="7" xfId="0" applyFont="1" applyFill="1" applyBorder="1" applyAlignment="1">
      <alignment horizontal="right"/>
    </xf>
    <xf numFmtId="0" fontId="5" fillId="7" borderId="8" xfId="0" applyFont="1" applyFill="1" applyBorder="1" applyAlignment="1">
      <alignment horizontal="right"/>
    </xf>
    <xf numFmtId="0" fontId="5" fillId="7" borderId="15" xfId="0" applyFont="1" applyFill="1" applyBorder="1" applyAlignment="1">
      <alignment horizontal="right"/>
    </xf>
    <xf numFmtId="0" fontId="9" fillId="5" borderId="12" xfId="0" applyFont="1" applyFill="1" applyBorder="1" applyAlignment="1">
      <alignment horizontal="center"/>
    </xf>
    <xf numFmtId="0" fontId="9" fillId="5" borderId="38" xfId="0" applyFont="1" applyFill="1" applyBorder="1" applyAlignment="1">
      <alignment horizontal="center"/>
    </xf>
    <xf numFmtId="0" fontId="9" fillId="5" borderId="1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4" borderId="12" xfId="0" applyFill="1" applyBorder="1" applyAlignment="1">
      <alignment horizontal="left"/>
    </xf>
    <xf numFmtId="0" fontId="0" fillId="4" borderId="38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0" xfId="0" applyBorder="1" applyAlignment="1">
      <alignment horizontal="left"/>
    </xf>
    <xf numFmtId="191" fontId="0" fillId="0" borderId="8" xfId="0" applyNumberFormat="1" applyBorder="1" applyAlignment="1">
      <alignment horizontal="center" vertical="center"/>
    </xf>
    <xf numFmtId="191" fontId="0" fillId="0" borderId="9" xfId="0" applyNumberFormat="1" applyBorder="1" applyAlignment="1">
      <alignment horizontal="center" vertical="center"/>
    </xf>
    <xf numFmtId="191" fontId="0" fillId="0" borderId="15" xfId="0" applyNumberFormat="1" applyBorder="1" applyAlignment="1">
      <alignment horizontal="center" vertical="center"/>
    </xf>
    <xf numFmtId="191" fontId="0" fillId="0" borderId="39" xfId="0" applyNumberFormat="1" applyBorder="1" applyAlignment="1">
      <alignment horizontal="center" vertical="center"/>
    </xf>
    <xf numFmtId="191" fontId="0" fillId="0" borderId="19" xfId="0" applyNumberFormat="1" applyBorder="1" applyAlignment="1">
      <alignment horizontal="center" vertical="center"/>
    </xf>
    <xf numFmtId="191" fontId="0" fillId="0" borderId="20" xfId="0" applyNumberFormat="1" applyBorder="1" applyAlignment="1">
      <alignment horizontal="center" vertical="center"/>
    </xf>
    <xf numFmtId="193" fontId="5" fillId="0" borderId="1" xfId="0" applyNumberFormat="1" applyFont="1" applyBorder="1" applyAlignment="1">
      <alignment horizontal="center" vertical="center"/>
    </xf>
    <xf numFmtId="193" fontId="5" fillId="0" borderId="5" xfId="0" applyNumberFormat="1" applyFont="1" applyBorder="1" applyAlignment="1">
      <alignment horizontal="center" vertical="center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A6D7F3"/>
      <rgbColor rgb="00A7A7A7"/>
      <rgbColor rgb="002AACE6"/>
      <rgbColor rgb="00E1E1E1"/>
      <rgbColor rgb="0055B7E9"/>
      <rgbColor rgb="006E6E6E"/>
      <rgbColor rgb="0000A0DD"/>
      <rgbColor rgb="00BEBEBE"/>
      <rgbColor rgb="00377898"/>
      <rgbColor rgb="00C3D8E5"/>
      <rgbColor rgb="0073C2ED"/>
      <rgbColor rgb="00828282"/>
      <rgbColor rgb="008ECDF0"/>
      <rgbColor rgb="00FFFFFF"/>
      <rgbColor rgb="00FFFFFF"/>
      <rgbColor rgb="00FFFFFF"/>
      <rgbColor rgb="00D4EBF9"/>
      <rgbColor rgb="00BEE1F6"/>
      <rgbColor rgb="00A6D7F3"/>
      <rgbColor rgb="008ECDF0"/>
      <rgbColor rgb="0073C2ED"/>
      <rgbColor rgb="0055B7E9"/>
      <rgbColor rgb="002AACE6"/>
      <rgbColor rgb="00BEE1F6"/>
      <rgbColor rgb="0000A5E2"/>
      <rgbColor rgb="0000A0DD"/>
      <rgbColor rgb="00000000"/>
      <rgbColor rgb="00434343"/>
      <rgbColor rgb="00777777"/>
      <rgbColor rgb="00A7A7A7"/>
      <rgbColor rgb="00D4D4D4"/>
      <rgbColor rgb="00FFFFFF"/>
      <rgbColor rgb="00C3CFD2"/>
      <rgbColor rgb="00C3D8E5"/>
      <rgbColor rgb="009EBBCD"/>
      <rgbColor rgb="0099C5DF"/>
      <rgbColor rgb="004698C2"/>
      <rgbColor rgb="00377898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16684327332099"/>
          <c:y val="4.3775649794801641E-2"/>
          <c:w val="0.8715292553867855"/>
          <c:h val="0.85088919288645692"/>
        </c:manualLayout>
      </c:layout>
      <c:lineChart>
        <c:grouping val="standard"/>
        <c:varyColors val="0"/>
        <c:ser>
          <c:idx val="0"/>
          <c:order val="0"/>
          <c:tx>
            <c:strRef>
              <c:f>'Titelbl(Z)'!$B$1</c:f>
              <c:strCache>
                <c:ptCount val="1"/>
                <c:pt idx="0">
                  <c:v>Einwohner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'Titelbl(Z)'!$A$3:$A$53</c:f>
              <c:numCache>
                <c:formatCode>General</c:formatCode>
                <c:ptCount val="51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  <c:pt idx="50">
                  <c:v>2004</c:v>
                </c:pt>
              </c:numCache>
            </c:numRef>
          </c:cat>
          <c:val>
            <c:numRef>
              <c:f>'Titelbl(Z)'!$B$3:$B$53</c:f>
              <c:numCache>
                <c:formatCode>#,##0\ \ \ \ </c:formatCode>
                <c:ptCount val="51"/>
                <c:pt idx="0">
                  <c:v>5306</c:v>
                </c:pt>
                <c:pt idx="1">
                  <c:v>5649</c:v>
                </c:pt>
                <c:pt idx="2">
                  <c:v>6128</c:v>
                </c:pt>
                <c:pt idx="3">
                  <c:v>6566</c:v>
                </c:pt>
                <c:pt idx="4">
                  <c:v>6839</c:v>
                </c:pt>
                <c:pt idx="5">
                  <c:v>7244</c:v>
                </c:pt>
                <c:pt idx="6">
                  <c:v>7692</c:v>
                </c:pt>
                <c:pt idx="7">
                  <c:v>7996</c:v>
                </c:pt>
                <c:pt idx="8">
                  <c:v>8439</c:v>
                </c:pt>
                <c:pt idx="9">
                  <c:v>8959</c:v>
                </c:pt>
                <c:pt idx="10">
                  <c:v>9148</c:v>
                </c:pt>
                <c:pt idx="11">
                  <c:v>9249</c:v>
                </c:pt>
                <c:pt idx="12">
                  <c:v>9666</c:v>
                </c:pt>
                <c:pt idx="13">
                  <c:v>9928</c:v>
                </c:pt>
                <c:pt idx="14">
                  <c:v>10178</c:v>
                </c:pt>
                <c:pt idx="15">
                  <c:v>10717</c:v>
                </c:pt>
                <c:pt idx="16">
                  <c:v>11115</c:v>
                </c:pt>
                <c:pt idx="17">
                  <c:v>12073</c:v>
                </c:pt>
                <c:pt idx="18">
                  <c:v>12650</c:v>
                </c:pt>
                <c:pt idx="19">
                  <c:v>12667</c:v>
                </c:pt>
                <c:pt idx="20">
                  <c:v>11877</c:v>
                </c:pt>
                <c:pt idx="21">
                  <c:v>11475</c:v>
                </c:pt>
                <c:pt idx="22">
                  <c:v>11591</c:v>
                </c:pt>
                <c:pt idx="23">
                  <c:v>11518</c:v>
                </c:pt>
                <c:pt idx="24">
                  <c:v>11456</c:v>
                </c:pt>
                <c:pt idx="25">
                  <c:v>11422</c:v>
                </c:pt>
                <c:pt idx="26">
                  <c:v>11403</c:v>
                </c:pt>
                <c:pt idx="27">
                  <c:v>11551</c:v>
                </c:pt>
                <c:pt idx="28">
                  <c:v>11412</c:v>
                </c:pt>
                <c:pt idx="29">
                  <c:v>11381</c:v>
                </c:pt>
                <c:pt idx="30">
                  <c:v>11618</c:v>
                </c:pt>
                <c:pt idx="31">
                  <c:v>11760</c:v>
                </c:pt>
                <c:pt idx="32">
                  <c:v>11723</c:v>
                </c:pt>
                <c:pt idx="33">
                  <c:v>11750</c:v>
                </c:pt>
                <c:pt idx="34">
                  <c:v>11730</c:v>
                </c:pt>
                <c:pt idx="35">
                  <c:v>11725</c:v>
                </c:pt>
                <c:pt idx="36">
                  <c:v>11942</c:v>
                </c:pt>
                <c:pt idx="37">
                  <c:v>12286</c:v>
                </c:pt>
                <c:pt idx="38">
                  <c:v>12270</c:v>
                </c:pt>
                <c:pt idx="39">
                  <c:v>12183</c:v>
                </c:pt>
                <c:pt idx="40">
                  <c:v>11714</c:v>
                </c:pt>
                <c:pt idx="41">
                  <c:v>11677</c:v>
                </c:pt>
                <c:pt idx="42">
                  <c:v>11406</c:v>
                </c:pt>
                <c:pt idx="43">
                  <c:v>11437</c:v>
                </c:pt>
                <c:pt idx="44">
                  <c:v>11480</c:v>
                </c:pt>
                <c:pt idx="45">
                  <c:v>11816</c:v>
                </c:pt>
                <c:pt idx="46">
                  <c:v>12174</c:v>
                </c:pt>
                <c:pt idx="47">
                  <c:v>12368</c:v>
                </c:pt>
                <c:pt idx="48">
                  <c:v>12716</c:v>
                </c:pt>
                <c:pt idx="49">
                  <c:v>13128</c:v>
                </c:pt>
                <c:pt idx="50">
                  <c:v>13115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3E7-4057-ACE5-8CE4A7A61EBD}"/>
            </c:ext>
          </c:extLst>
        </c:ser>
        <c:ser>
          <c:idx val="1"/>
          <c:order val="1"/>
          <c:tx>
            <c:strRef>
              <c:f>'Titelbl(Z)'!$C$1</c:f>
              <c:strCache>
                <c:ptCount val="1"/>
                <c:pt idx="0">
                  <c:v>Wohnungen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'Titelbl(Z)'!$A$3:$A$53</c:f>
              <c:numCache>
                <c:formatCode>General</c:formatCode>
                <c:ptCount val="51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  <c:pt idx="50">
                  <c:v>2004</c:v>
                </c:pt>
              </c:numCache>
            </c:numRef>
          </c:cat>
          <c:val>
            <c:numRef>
              <c:f>'Titelbl(Z)'!$C$3:$C$53</c:f>
              <c:numCache>
                <c:formatCode>#,##0\ \ \ \ </c:formatCode>
                <c:ptCount val="51"/>
                <c:pt idx="0">
                  <c:v>1577</c:v>
                </c:pt>
                <c:pt idx="1">
                  <c:v>1785</c:v>
                </c:pt>
                <c:pt idx="2">
                  <c:v>1910</c:v>
                </c:pt>
                <c:pt idx="3">
                  <c:v>2020</c:v>
                </c:pt>
                <c:pt idx="4">
                  <c:v>2126</c:v>
                </c:pt>
                <c:pt idx="5">
                  <c:v>2206</c:v>
                </c:pt>
                <c:pt idx="6">
                  <c:v>2431</c:v>
                </c:pt>
                <c:pt idx="7">
                  <c:v>2674</c:v>
                </c:pt>
                <c:pt idx="8">
                  <c:v>2791</c:v>
                </c:pt>
                <c:pt idx="9">
                  <c:v>2974</c:v>
                </c:pt>
                <c:pt idx="10">
                  <c:v>3100</c:v>
                </c:pt>
                <c:pt idx="11">
                  <c:v>3250</c:v>
                </c:pt>
                <c:pt idx="12">
                  <c:v>3580</c:v>
                </c:pt>
                <c:pt idx="13">
                  <c:v>3730</c:v>
                </c:pt>
                <c:pt idx="14">
                  <c:v>3960</c:v>
                </c:pt>
                <c:pt idx="15">
                  <c:v>4190</c:v>
                </c:pt>
                <c:pt idx="16">
                  <c:v>4470</c:v>
                </c:pt>
                <c:pt idx="17">
                  <c:v>4700</c:v>
                </c:pt>
                <c:pt idx="18">
                  <c:v>4900</c:v>
                </c:pt>
                <c:pt idx="19">
                  <c:v>5150</c:v>
                </c:pt>
                <c:pt idx="20">
                  <c:v>5150</c:v>
                </c:pt>
                <c:pt idx="21">
                  <c:v>5150</c:v>
                </c:pt>
                <c:pt idx="22">
                  <c:v>5150</c:v>
                </c:pt>
                <c:pt idx="23">
                  <c:v>5150</c:v>
                </c:pt>
                <c:pt idx="24">
                  <c:v>5150</c:v>
                </c:pt>
                <c:pt idx="25">
                  <c:v>5150</c:v>
                </c:pt>
                <c:pt idx="26">
                  <c:v>5150</c:v>
                </c:pt>
                <c:pt idx="27">
                  <c:v>5072</c:v>
                </c:pt>
                <c:pt idx="28">
                  <c:v>5131</c:v>
                </c:pt>
                <c:pt idx="29">
                  <c:v>5205</c:v>
                </c:pt>
                <c:pt idx="30">
                  <c:v>5350</c:v>
                </c:pt>
                <c:pt idx="31">
                  <c:v>5560</c:v>
                </c:pt>
                <c:pt idx="32">
                  <c:v>5603</c:v>
                </c:pt>
                <c:pt idx="33">
                  <c:v>5657</c:v>
                </c:pt>
                <c:pt idx="34">
                  <c:v>5684</c:v>
                </c:pt>
                <c:pt idx="35">
                  <c:v>5717</c:v>
                </c:pt>
                <c:pt idx="36">
                  <c:v>5799</c:v>
                </c:pt>
                <c:pt idx="37">
                  <c:v>5892</c:v>
                </c:pt>
                <c:pt idx="38">
                  <c:v>5948</c:v>
                </c:pt>
                <c:pt idx="39">
                  <c:v>5960</c:v>
                </c:pt>
                <c:pt idx="40">
                  <c:v>5985</c:v>
                </c:pt>
                <c:pt idx="41">
                  <c:v>5995</c:v>
                </c:pt>
                <c:pt idx="42">
                  <c:v>6009</c:v>
                </c:pt>
                <c:pt idx="43">
                  <c:v>6062</c:v>
                </c:pt>
                <c:pt idx="44">
                  <c:v>6106</c:v>
                </c:pt>
                <c:pt idx="45">
                  <c:v>6237</c:v>
                </c:pt>
                <c:pt idx="46">
                  <c:v>6295</c:v>
                </c:pt>
                <c:pt idx="47">
                  <c:v>6331</c:v>
                </c:pt>
                <c:pt idx="48">
                  <c:v>6385</c:v>
                </c:pt>
                <c:pt idx="49">
                  <c:v>6483</c:v>
                </c:pt>
                <c:pt idx="50">
                  <c:v>6526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3E7-4057-ACE5-8CE4A7A61EBD}"/>
            </c:ext>
          </c:extLst>
        </c:ser>
        <c:ser>
          <c:idx val="2"/>
          <c:order val="2"/>
          <c:tx>
            <c:strRef>
              <c:f>'Titelbl(Z)'!$D$1</c:f>
              <c:strCache>
                <c:ptCount val="1"/>
                <c:pt idx="0">
                  <c:v>Steuereinnahmen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'Titelbl(Z)'!$A$3:$A$53</c:f>
              <c:numCache>
                <c:formatCode>General</c:formatCode>
                <c:ptCount val="51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  <c:pt idx="50">
                  <c:v>2004</c:v>
                </c:pt>
              </c:numCache>
            </c:numRef>
          </c:cat>
          <c:val>
            <c:numRef>
              <c:f>'Titelbl(Z)'!$D$3:$D$53</c:f>
              <c:numCache>
                <c:formatCode>#,##0\ </c:formatCode>
                <c:ptCount val="51"/>
                <c:pt idx="17">
                  <c:v>528.55330000000004</c:v>
                </c:pt>
                <c:pt idx="18">
                  <c:v>675.3981</c:v>
                </c:pt>
                <c:pt idx="19">
                  <c:v>848.48090000000002</c:v>
                </c:pt>
                <c:pt idx="20">
                  <c:v>1124.3775000000001</c:v>
                </c:pt>
                <c:pt idx="21">
                  <c:v>1308.7846</c:v>
                </c:pt>
                <c:pt idx="22">
                  <c:v>1345.1451999999999</c:v>
                </c:pt>
                <c:pt idx="23">
                  <c:v>1325.8115</c:v>
                </c:pt>
                <c:pt idx="24">
                  <c:v>1336.5884000000001</c:v>
                </c:pt>
                <c:pt idx="25">
                  <c:v>1362.1902</c:v>
                </c:pt>
                <c:pt idx="26">
                  <c:v>1415.8887999999999</c:v>
                </c:pt>
                <c:pt idx="27">
                  <c:v>1476.2294999999999</c:v>
                </c:pt>
                <c:pt idx="28">
                  <c:v>1540.7375</c:v>
                </c:pt>
                <c:pt idx="29">
                  <c:v>1695.5350000000001</c:v>
                </c:pt>
                <c:pt idx="30">
                  <c:v>1674.0446999999999</c:v>
                </c:pt>
                <c:pt idx="31">
                  <c:v>1748.944</c:v>
                </c:pt>
                <c:pt idx="32">
                  <c:v>1957.9771000000001</c:v>
                </c:pt>
                <c:pt idx="33">
                  <c:v>2133.2285999999999</c:v>
                </c:pt>
                <c:pt idx="34">
                  <c:v>2227.3020000000001</c:v>
                </c:pt>
                <c:pt idx="35">
                  <c:v>2331.5698000000002</c:v>
                </c:pt>
                <c:pt idx="36">
                  <c:v>2586.3618999999999</c:v>
                </c:pt>
                <c:pt idx="37">
                  <c:v>2823.8343</c:v>
                </c:pt>
                <c:pt idx="38">
                  <c:v>3067.9666999999999</c:v>
                </c:pt>
                <c:pt idx="39">
                  <c:v>3127.2999</c:v>
                </c:pt>
                <c:pt idx="40">
                  <c:v>3120.1972999999998</c:v>
                </c:pt>
                <c:pt idx="41">
                  <c:v>3176.8998000000001</c:v>
                </c:pt>
                <c:pt idx="42">
                  <c:v>3291.1183000000001</c:v>
                </c:pt>
                <c:pt idx="43">
                  <c:v>3291.1183000000001</c:v>
                </c:pt>
                <c:pt idx="44">
                  <c:v>3221.6893</c:v>
                </c:pt>
                <c:pt idx="45">
                  <c:v>3716.2646</c:v>
                </c:pt>
                <c:pt idx="46">
                  <c:v>3955.7968000000001</c:v>
                </c:pt>
                <c:pt idx="47">
                  <c:v>3955.7968000000001</c:v>
                </c:pt>
                <c:pt idx="48">
                  <c:v>3956</c:v>
                </c:pt>
                <c:pt idx="49">
                  <c:v>3956</c:v>
                </c:pt>
                <c:pt idx="50">
                  <c:v>3956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A3E7-4057-ACE5-8CE4A7A61EBD}"/>
            </c:ext>
          </c:extLst>
        </c:ser>
        <c:ser>
          <c:idx val="3"/>
          <c:order val="3"/>
          <c:tx>
            <c:strRef>
              <c:f>'Titelbl(Z)'!$E$1</c:f>
              <c:strCache>
                <c:ptCount val="1"/>
                <c:pt idx="0">
                  <c:v>Arbeitsstätten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'Titelbl(Z)'!$A$3:$A$53</c:f>
              <c:numCache>
                <c:formatCode>General</c:formatCode>
                <c:ptCount val="51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  <c:pt idx="50">
                  <c:v>2004</c:v>
                </c:pt>
              </c:numCache>
            </c:numRef>
          </c:cat>
          <c:val>
            <c:numRef>
              <c:f>'Titelbl(Z)'!$E$3:$E$53</c:f>
              <c:numCache>
                <c:formatCode>General</c:formatCode>
                <c:ptCount val="51"/>
                <c:pt idx="2">
                  <c:v>258</c:v>
                </c:pt>
                <c:pt idx="3">
                  <c:v>267</c:v>
                </c:pt>
                <c:pt idx="4">
                  <c:v>276</c:v>
                </c:pt>
                <c:pt idx="5">
                  <c:v>285</c:v>
                </c:pt>
                <c:pt idx="6">
                  <c:v>294</c:v>
                </c:pt>
                <c:pt idx="7">
                  <c:v>303</c:v>
                </c:pt>
                <c:pt idx="8">
                  <c:v>312</c:v>
                </c:pt>
                <c:pt idx="9">
                  <c:v>321</c:v>
                </c:pt>
                <c:pt idx="10">
                  <c:v>330</c:v>
                </c:pt>
                <c:pt idx="11">
                  <c:v>339</c:v>
                </c:pt>
                <c:pt idx="12">
                  <c:v>348</c:v>
                </c:pt>
                <c:pt idx="13">
                  <c:v>354</c:v>
                </c:pt>
                <c:pt idx="14">
                  <c:v>359</c:v>
                </c:pt>
                <c:pt idx="15">
                  <c:v>365</c:v>
                </c:pt>
                <c:pt idx="16">
                  <c:v>371</c:v>
                </c:pt>
                <c:pt idx="17">
                  <c:v>377</c:v>
                </c:pt>
                <c:pt idx="18">
                  <c:v>382</c:v>
                </c:pt>
                <c:pt idx="19">
                  <c:v>388</c:v>
                </c:pt>
                <c:pt idx="20">
                  <c:v>394</c:v>
                </c:pt>
                <c:pt idx="21">
                  <c:v>399</c:v>
                </c:pt>
                <c:pt idx="22">
                  <c:v>405</c:v>
                </c:pt>
                <c:pt idx="23">
                  <c:v>437</c:v>
                </c:pt>
                <c:pt idx="24">
                  <c:v>469</c:v>
                </c:pt>
                <c:pt idx="25">
                  <c:v>501</c:v>
                </c:pt>
                <c:pt idx="26">
                  <c:v>534</c:v>
                </c:pt>
                <c:pt idx="27">
                  <c:v>566</c:v>
                </c:pt>
                <c:pt idx="28">
                  <c:v>598</c:v>
                </c:pt>
                <c:pt idx="29">
                  <c:v>630</c:v>
                </c:pt>
                <c:pt idx="30">
                  <c:v>663</c:v>
                </c:pt>
                <c:pt idx="31">
                  <c:v>695</c:v>
                </c:pt>
                <c:pt idx="32">
                  <c:v>727</c:v>
                </c:pt>
                <c:pt idx="33">
                  <c:v>753</c:v>
                </c:pt>
                <c:pt idx="34">
                  <c:v>780</c:v>
                </c:pt>
                <c:pt idx="35">
                  <c:v>806</c:v>
                </c:pt>
                <c:pt idx="36">
                  <c:v>832</c:v>
                </c:pt>
                <c:pt idx="37">
                  <c:v>858</c:v>
                </c:pt>
                <c:pt idx="38">
                  <c:v>885</c:v>
                </c:pt>
                <c:pt idx="39">
                  <c:v>885</c:v>
                </c:pt>
                <c:pt idx="40">
                  <c:v>885</c:v>
                </c:pt>
                <c:pt idx="41">
                  <c:v>885</c:v>
                </c:pt>
                <c:pt idx="42">
                  <c:v>885</c:v>
                </c:pt>
                <c:pt idx="43">
                  <c:v>885</c:v>
                </c:pt>
                <c:pt idx="44">
                  <c:v>955</c:v>
                </c:pt>
                <c:pt idx="45">
                  <c:v>904</c:v>
                </c:pt>
                <c:pt idx="46">
                  <c:v>904</c:v>
                </c:pt>
                <c:pt idx="47">
                  <c:v>904</c:v>
                </c:pt>
                <c:pt idx="48">
                  <c:v>904</c:v>
                </c:pt>
                <c:pt idx="49">
                  <c:v>904</c:v>
                </c:pt>
                <c:pt idx="50">
                  <c:v>904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A3E7-4057-ACE5-8CE4A7A61EBD}"/>
            </c:ext>
          </c:extLst>
        </c:ser>
        <c:ser>
          <c:idx val="4"/>
          <c:order val="4"/>
          <c:spPr>
            <a:ln w="12700">
              <a:solidFill>
                <a:srgbClr val="8ECDF0"/>
              </a:solidFill>
              <a:prstDash val="solid"/>
            </a:ln>
          </c:spPr>
          <c:marker>
            <c:symbol val="none"/>
          </c:marker>
          <c:cat>
            <c:numRef>
              <c:f>'Titelbl(Z)'!$A$3:$A$53</c:f>
              <c:numCache>
                <c:formatCode>General</c:formatCode>
                <c:ptCount val="51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  <c:pt idx="50">
                  <c:v>2004</c:v>
                </c:pt>
              </c:numCache>
            </c:numRef>
          </c:cat>
          <c:val>
            <c:numRef>
              <c:f>'Titelbl(Z)'!#REF!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A3E7-4057-ACE5-8CE4A7A61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04928"/>
        <c:axId val="1"/>
      </c:lineChart>
      <c:catAx>
        <c:axId val="133604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868141798471744"/>
              <c:y val="0.958960328317373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\ \ \ 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604928"/>
        <c:crosses val="autoZero"/>
        <c:crossBetween val="midCat"/>
        <c:majorUnit val="1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Erträge</a:t>
            </a:r>
          </a:p>
        </c:rich>
      </c:tx>
      <c:layout>
        <c:manualLayout>
          <c:xMode val="edge"/>
          <c:yMode val="edge"/>
          <c:x val="0.44243421052631576"/>
          <c:y val="3.030317976236861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0592105263157893"/>
          <c:y val="0.17676854861381694"/>
          <c:w val="0.36677631578947367"/>
          <c:h val="0.6515183648909252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Finanz1!$I$33:$I$34</c:f>
              <c:strCache>
                <c:ptCount val="2"/>
                <c:pt idx="0">
                  <c:v>Natürliche</c:v>
                </c:pt>
                <c:pt idx="1">
                  <c:v>Personen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Finanz1!$A$35:$A$37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Finanz1!$I$35:$I$37</c:f>
              <c:numCache>
                <c:formatCode>_ ""\ * #,##0\ _ \ \ </c:formatCode>
                <c:ptCount val="3"/>
                <c:pt idx="0">
                  <c:v>21416960</c:v>
                </c:pt>
                <c:pt idx="1">
                  <c:v>22435809</c:v>
                </c:pt>
                <c:pt idx="2">
                  <c:v>21661821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3F-45F4-86E1-295627EBEB84}"/>
            </c:ext>
          </c:extLst>
        </c:ser>
        <c:ser>
          <c:idx val="1"/>
          <c:order val="1"/>
          <c:tx>
            <c:strRef>
              <c:f>Finanz1!$J$33:$J$34</c:f>
              <c:strCache>
                <c:ptCount val="2"/>
                <c:pt idx="0">
                  <c:v>Juristische</c:v>
                </c:pt>
                <c:pt idx="1">
                  <c:v>Personen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Finanz1!$A$35:$A$37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Finanz1!$J$35:$J$37</c:f>
              <c:numCache>
                <c:formatCode>_ ""\ * #,##0\ _ \ \ </c:formatCode>
                <c:ptCount val="3"/>
                <c:pt idx="0">
                  <c:v>18117849</c:v>
                </c:pt>
                <c:pt idx="1">
                  <c:v>16450227</c:v>
                </c:pt>
                <c:pt idx="2">
                  <c:v>19427198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3F-45F4-86E1-295627EBEB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39888"/>
        <c:axId val="1"/>
        <c:axId val="0"/>
      </c:bar3DChart>
      <c:catAx>
        <c:axId val="30639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22039473684210525"/>
              <c:y val="0.1262632490098692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39888"/>
        <c:crosses val="autoZero"/>
        <c:crossBetween val="between"/>
        <c:majorUnit val="5000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230263157894735"/>
          <c:y val="0.30303179762368621"/>
          <c:w val="0.19572368421052633"/>
          <c:h val="0.1969706684553960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 horizontalDpi="-4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Ertrag / Aufwand</a:t>
            </a:r>
          </a:p>
        </c:rich>
      </c:tx>
      <c:layout>
        <c:manualLayout>
          <c:xMode val="edge"/>
          <c:yMode val="edge"/>
          <c:x val="0.34448160535117056"/>
          <c:y val="3.703722840829824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3110367892976589"/>
          <c:y val="0.16402201152246362"/>
          <c:w val="0.59197324414715724"/>
          <c:h val="0.6719611439791252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Finanz2!$D$5:$D$6</c:f>
              <c:strCache>
                <c:ptCount val="2"/>
                <c:pt idx="0">
                  <c:v>Aktive</c:v>
                </c:pt>
                <c:pt idx="1">
                  <c:v>Ertrag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Finanz2!$D$7:$D$9</c:f>
              <c:numCache>
                <c:formatCode>#,##0\ \ \ </c:formatCode>
                <c:ptCount val="3"/>
                <c:pt idx="0">
                  <c:v>17996765</c:v>
                </c:pt>
                <c:pt idx="1">
                  <c:v>8226605</c:v>
                </c:pt>
                <c:pt idx="2">
                  <c:v>17750924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3B-485E-B115-10A9267A11E8}"/>
            </c:ext>
          </c:extLst>
        </c:ser>
        <c:ser>
          <c:idx val="1"/>
          <c:order val="1"/>
          <c:tx>
            <c:strRef>
              <c:f>Finanz2!$E$5:$E$6</c:f>
              <c:strCache>
                <c:ptCount val="2"/>
                <c:pt idx="0">
                  <c:v>Passive</c:v>
                </c:pt>
                <c:pt idx="1">
                  <c:v>Aufwand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Finanz2!$E$7:$E$9</c:f>
              <c:numCache>
                <c:formatCode>#,##0\ \ \ </c:formatCode>
                <c:ptCount val="3"/>
                <c:pt idx="0">
                  <c:v>-147818</c:v>
                </c:pt>
                <c:pt idx="1">
                  <c:v>-1263196</c:v>
                </c:pt>
                <c:pt idx="2">
                  <c:v>-3002299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3B-485E-B115-10A9267A1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38448"/>
        <c:axId val="1"/>
        <c:axId val="0"/>
      </c:bar3DChart>
      <c:catAx>
        <c:axId val="30638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4381270903010032"/>
              <c:y val="0.111111685224894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38448"/>
        <c:crosses val="autoZero"/>
        <c:crossBetween val="between"/>
        <c:majorUnit val="500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Differenz / Nettoertrag</a:t>
            </a:r>
          </a:p>
        </c:rich>
      </c:tx>
      <c:layout>
        <c:manualLayout>
          <c:xMode val="edge"/>
          <c:yMode val="edge"/>
          <c:x val="0.288321681686391"/>
          <c:y val="4.210537136454400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8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2846773863006573"/>
          <c:y val="0.14210562835533602"/>
          <c:w val="0.50365053256610071"/>
          <c:h val="0.6631595989915681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Finanz2!$F$5:$F$6</c:f>
              <c:strCache>
                <c:ptCount val="2"/>
                <c:pt idx="0">
                  <c:v>Passive</c:v>
                </c:pt>
                <c:pt idx="1">
                  <c:v>Differenz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Finanz2!$F$7:$F$9</c:f>
              <c:numCache>
                <c:formatCode>#,##0\ \ \ </c:formatCode>
                <c:ptCount val="3"/>
                <c:pt idx="0">
                  <c:v>17848947</c:v>
                </c:pt>
                <c:pt idx="1">
                  <c:v>6963409</c:v>
                </c:pt>
                <c:pt idx="2">
                  <c:v>14748625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0B-4947-B000-46902B078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34128"/>
        <c:axId val="1"/>
        <c:axId val="0"/>
      </c:bar3DChart>
      <c:catAx>
        <c:axId val="30634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1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1313888775035597"/>
              <c:y val="0.1157897712524960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34128"/>
        <c:crosses val="autoZero"/>
        <c:crossBetween val="between"/>
        <c:majorUnit val="5000000"/>
        <c:minorUnit val="300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Erträge</a:t>
            </a:r>
          </a:p>
        </c:rich>
      </c:tx>
      <c:layout>
        <c:manualLayout>
          <c:xMode val="edge"/>
          <c:yMode val="edge"/>
          <c:x val="0.45868465430016864"/>
          <c:y val="2.777790336508682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475548060708265"/>
          <c:y val="0.12500056514289073"/>
          <c:w val="0.36930860033726814"/>
          <c:h val="0.7083365358097141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Finanz2!$B$31:$B$32</c:f>
              <c:strCache>
                <c:ptCount val="2"/>
                <c:pt idx="0">
                  <c:v>Handänderungssteuern</c:v>
                </c:pt>
                <c:pt idx="1">
                  <c:v>Rechnung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Finanz2!$A$33:$A$35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Finanz2!$B$33:$B$35</c:f>
              <c:numCache>
                <c:formatCode>#,##0.00\ \ </c:formatCode>
                <c:ptCount val="3"/>
                <c:pt idx="0">
                  <c:v>1527409.55</c:v>
                </c:pt>
                <c:pt idx="1">
                  <c:v>1672460.4</c:v>
                </c:pt>
                <c:pt idx="2">
                  <c:v>1416021.7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19-4FF0-B82B-509D85DC0AA2}"/>
            </c:ext>
          </c:extLst>
        </c:ser>
        <c:ser>
          <c:idx val="1"/>
          <c:order val="1"/>
          <c:tx>
            <c:strRef>
              <c:f>Finanz2!$D$31:$D$32</c:f>
              <c:strCache>
                <c:ptCount val="2"/>
                <c:pt idx="0">
                  <c:v>Grundstückgewinnsteuern</c:v>
                </c:pt>
                <c:pt idx="1">
                  <c:v>Rechnung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Finanz2!$A$33:$A$35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Finanz2!$D$33:$D$35</c:f>
              <c:numCache>
                <c:formatCode>#,##0.00\ \ </c:formatCode>
                <c:ptCount val="3"/>
                <c:pt idx="0">
                  <c:v>1218704</c:v>
                </c:pt>
                <c:pt idx="1">
                  <c:v>952460.05</c:v>
                </c:pt>
                <c:pt idx="2">
                  <c:v>5642046.5499999998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19-4FF0-B82B-509D85DC0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35568"/>
        <c:axId val="1"/>
        <c:axId val="0"/>
      </c:bar3DChart>
      <c:catAx>
        <c:axId val="30635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8043844856661045"/>
              <c:y val="9.259301121695609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35568"/>
        <c:crosses val="autoZero"/>
        <c:crossBetween val="between"/>
        <c:majorUnit val="1000000"/>
        <c:minorUnit val="50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ayout>
        <c:manualLayout>
          <c:xMode val="edge"/>
          <c:yMode val="edge"/>
          <c:x val="0.66104553119730181"/>
          <c:y val="0.24074182916408585"/>
          <c:w val="0.28161888701517707"/>
          <c:h val="0.314816238137650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53448275862069"/>
          <c:y val="0.16666717849344811"/>
          <c:w val="0.77370689655172409"/>
          <c:h val="0.610064766560923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Finanz3!$A$7</c:f>
              <c:strCache>
                <c:ptCount val="1"/>
                <c:pt idx="0">
                  <c:v>Selbstfinanzierungsgrad in %</c:v>
                </c:pt>
              </c:strCache>
            </c:strRef>
          </c:tx>
          <c:spPr>
            <a:pattFill prst="pct25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BEE1F6" mc:Ignorable="a14" a14:legacySpreadsheetColorIndex="4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Finanz3!$C$3:$L$3</c:f>
              <c:strCache>
                <c:ptCount val="1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  2002</c:v>
                </c:pt>
                <c:pt idx="8">
                  <c:v>2003</c:v>
                </c:pt>
                <c:pt idx="9">
                  <c:v>2004</c:v>
                </c:pt>
              </c:strCache>
            </c:strRef>
          </c:cat>
          <c:val>
            <c:numRef>
              <c:f>Finanz3!$C$7:$L$7</c:f>
              <c:numCache>
                <c:formatCode>#,##0.00\ </c:formatCode>
                <c:ptCount val="10"/>
                <c:pt idx="0">
                  <c:v>109.90629183400269</c:v>
                </c:pt>
                <c:pt idx="1">
                  <c:v>26.401299756295693</c:v>
                </c:pt>
                <c:pt idx="2">
                  <c:v>80.269694819020586</c:v>
                </c:pt>
                <c:pt idx="3">
                  <c:v>153.87904703726329</c:v>
                </c:pt>
                <c:pt idx="4">
                  <c:v>98.110236220472459</c:v>
                </c:pt>
                <c:pt idx="5">
                  <c:v>407.67857142857144</c:v>
                </c:pt>
                <c:pt idx="6">
                  <c:v>107.46951219512195</c:v>
                </c:pt>
                <c:pt idx="7">
                  <c:v>79.333333333333343</c:v>
                </c:pt>
                <c:pt idx="8">
                  <c:v>57.571801566579637</c:v>
                </c:pt>
                <c:pt idx="9">
                  <c:v>45.807453416149066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4F-44BF-9BAB-43A1B57AA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630768"/>
        <c:axId val="1"/>
      </c:barChart>
      <c:lineChart>
        <c:grouping val="standard"/>
        <c:varyColors val="0"/>
        <c:ser>
          <c:idx val="3"/>
          <c:order val="1"/>
          <c:tx>
            <c:strRef>
              <c:f>Finanz3!$A$16</c:f>
              <c:strCache>
                <c:ptCount val="1"/>
                <c:pt idx="0">
                  <c:v>Nettovermögen pro Einwohner in Fr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strRef>
              <c:f>Finanz3!$C$3:$N$3</c:f>
              <c:strCache>
                <c:ptCount val="1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  2002</c:v>
                </c:pt>
                <c:pt idx="8">
                  <c:v>2003</c:v>
                </c:pt>
                <c:pt idx="9">
                  <c:v>2004</c:v>
                </c:pt>
                <c:pt idx="10">
                  <c:v>Ø 95/04</c:v>
                </c:pt>
              </c:strCache>
            </c:strRef>
          </c:cat>
          <c:val>
            <c:numRef>
              <c:f>Finanz3!$C$16:$L$16</c:f>
              <c:numCache>
                <c:formatCode>#,##0\ </c:formatCode>
                <c:ptCount val="10"/>
                <c:pt idx="0">
                  <c:v>1801.7461857306635</c:v>
                </c:pt>
                <c:pt idx="1">
                  <c:v>2911.5291152911536</c:v>
                </c:pt>
                <c:pt idx="2">
                  <c:v>2607.3980283982983</c:v>
                </c:pt>
                <c:pt idx="3">
                  <c:v>3357.0855972209865</c:v>
                </c:pt>
                <c:pt idx="4">
                  <c:v>3276.4355742296925</c:v>
                </c:pt>
                <c:pt idx="5">
                  <c:v>4665.5888359428172</c:v>
                </c:pt>
                <c:pt idx="6">
                  <c:v>4616.0915698888784</c:v>
                </c:pt>
                <c:pt idx="7">
                  <c:v>4260.3117895420592</c:v>
                </c:pt>
                <c:pt idx="8">
                  <c:v>3527.7865487843396</c:v>
                </c:pt>
                <c:pt idx="9">
                  <c:v>2975.5520504731867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4F-44BF-9BAB-43A1B57AA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063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198275862068967"/>
              <c:y val="0.921386477331703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-250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(SFG) % </a:t>
                </a:r>
              </a:p>
            </c:rich>
          </c:tx>
          <c:layout>
            <c:manualLayout>
              <c:xMode val="edge"/>
              <c:yMode val="edge"/>
              <c:x val="3.4482758620689655E-2"/>
              <c:y val="7.861659362898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30768"/>
        <c:crosses val="autoZero"/>
        <c:crossBetween val="between"/>
        <c:majorUnit val="100"/>
        <c:minorUnit val="1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At val="0"/>
        <c:auto val="0"/>
        <c:lblAlgn val="ctr"/>
        <c:lblOffset val="100"/>
        <c:noMultiLvlLbl val="0"/>
      </c:catAx>
      <c:valAx>
        <c:axId val="4"/>
        <c:scaling>
          <c:orientation val="minMax"/>
          <c:max val="10000"/>
          <c:min val="-10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 (NV/E)</a:t>
                </a:r>
              </a:p>
            </c:rich>
          </c:tx>
          <c:layout>
            <c:manualLayout>
              <c:xMode val="edge"/>
              <c:yMode val="edge"/>
              <c:x val="0.87068965517241381"/>
              <c:y val="8.17612573741443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"/>
        <c:crosses val="max"/>
        <c:crossBetween val="between"/>
        <c:majorUnit val="10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 paperSize="9" orientation="landscape" horizontalDpi="300" verticalDpi="300"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238306136413459E-2"/>
          <c:y val="0.23174675020693888"/>
          <c:w val="0.86621507009785581"/>
          <c:h val="0.606351086157881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Finanz3!$A$12</c:f>
              <c:strCache>
                <c:ptCount val="1"/>
                <c:pt idx="0">
                  <c:v>NZ in % der einf. Staatssteuern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BEE1F6" mc:Ignorable="a14" a14:legacySpreadsheetColorIndex="4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A0DD"/>
                </a:solidFill>
                <a:prstDash val="solid"/>
              </a:ln>
            </c:spPr>
            <c:trendlineType val="linear"/>
            <c:dispRSqr val="0"/>
            <c:dispEq val="0"/>
          </c:trendline>
          <c:cat>
            <c:strRef>
              <c:f>Finanz3!$C$3:$L$3</c:f>
              <c:strCache>
                <c:ptCount val="1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  2002</c:v>
                </c:pt>
                <c:pt idx="8">
                  <c:v>2003</c:v>
                </c:pt>
                <c:pt idx="9">
                  <c:v>2004</c:v>
                </c:pt>
              </c:strCache>
            </c:strRef>
          </c:cat>
          <c:val>
            <c:numRef>
              <c:f>Finanz3!$C$12:$L$12</c:f>
              <c:numCache>
                <c:formatCode>#,##0.00\ </c:formatCode>
                <c:ptCount val="10"/>
                <c:pt idx="0">
                  <c:v>3.7037037037037033</c:v>
                </c:pt>
                <c:pt idx="1">
                  <c:v>14.543194530764451</c:v>
                </c:pt>
                <c:pt idx="2">
                  <c:v>13.631969062197873</c:v>
                </c:pt>
                <c:pt idx="3">
                  <c:v>-11.107512953367877</c:v>
                </c:pt>
                <c:pt idx="4">
                  <c:v>12.47</c:v>
                </c:pt>
                <c:pt idx="5">
                  <c:v>6.1051441492368568</c:v>
                </c:pt>
                <c:pt idx="6">
                  <c:v>3.4133641886028347</c:v>
                </c:pt>
                <c:pt idx="7">
                  <c:v>1.1130786744244878</c:v>
                </c:pt>
                <c:pt idx="8">
                  <c:v>-3.3684751864232449</c:v>
                </c:pt>
                <c:pt idx="9">
                  <c:v>-0.43806278899975659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74-4ABD-A9FC-C3E2D3B08FE9}"/>
            </c:ext>
          </c:extLst>
        </c:ser>
        <c:ser>
          <c:idx val="0"/>
          <c:order val="1"/>
          <c:tx>
            <c:strRef>
              <c:f>Finanz3!$A$11</c:f>
              <c:strCache>
                <c:ptCount val="1"/>
                <c:pt idx="0">
                  <c:v>Zinsbelastungsanteil in %</c:v>
                </c:pt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000000" mc:Ignorable="a14" a14:legacySpreadsheetColorIndex="8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cat>
            <c:strRef>
              <c:f>Finanz3!$C$3:$L$3</c:f>
              <c:strCache>
                <c:ptCount val="1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  2002</c:v>
                </c:pt>
                <c:pt idx="8">
                  <c:v>2003</c:v>
                </c:pt>
                <c:pt idx="9">
                  <c:v>2004</c:v>
                </c:pt>
              </c:strCache>
            </c:strRef>
          </c:cat>
          <c:val>
            <c:numRef>
              <c:f>Finanz3!$C$11:$L$11</c:f>
              <c:numCache>
                <c:formatCode>#,##0.00\ </c:formatCode>
                <c:ptCount val="10"/>
                <c:pt idx="0">
                  <c:v>1.3331826912213307</c:v>
                </c:pt>
                <c:pt idx="1">
                  <c:v>5.8485378655336167</c:v>
                </c:pt>
                <c:pt idx="2">
                  <c:v>4.945633111189057</c:v>
                </c:pt>
                <c:pt idx="3">
                  <c:v>-3.1261392635800225</c:v>
                </c:pt>
                <c:pt idx="4">
                  <c:v>3.51</c:v>
                </c:pt>
                <c:pt idx="5">
                  <c:v>2.0751272936881544</c:v>
                </c:pt>
                <c:pt idx="6">
                  <c:v>1.2051884383617606</c:v>
                </c:pt>
                <c:pt idx="7">
                  <c:v>0.38879561721304234</c:v>
                </c:pt>
                <c:pt idx="8">
                  <c:v>-1.3480139946491048</c:v>
                </c:pt>
                <c:pt idx="9">
                  <c:v>-0.19288469781397344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74-4ABD-A9FC-C3E2D3B08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0633168"/>
        <c:axId val="1"/>
      </c:barChart>
      <c:catAx>
        <c:axId val="30633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206458170480288"/>
              <c:y val="0.9206377747946887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 %</a:t>
                </a:r>
              </a:p>
            </c:rich>
          </c:tx>
          <c:layout>
            <c:manualLayout>
              <c:xMode val="edge"/>
              <c:yMode val="edge"/>
              <c:x val="3.401368076300481E-2"/>
              <c:y val="0.1206352946282695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33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7097676396144232E-2"/>
          <c:y val="3.4920743181867504E-2"/>
          <c:w val="0.55102162836067792"/>
          <c:h val="0.180952941942404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Baubewilligungen 1958 - 2004 : Ohne Revisionsbewilligungen</a:t>
            </a:r>
          </a:p>
        </c:rich>
      </c:tx>
      <c:layout>
        <c:manualLayout>
          <c:xMode val="edge"/>
          <c:yMode val="edge"/>
          <c:x val="0.17763157894736842"/>
          <c:y val="3.7037170996712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51315789473684"/>
          <c:y val="0.17037098658487626"/>
          <c:w val="0.75"/>
          <c:h val="0.6296319069441078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'Bau(Z)'!$A$5:$A$51</c:f>
              <c:numCache>
                <c:formatCode>General</c:formatCode>
                <c:ptCount val="47"/>
                <c:pt idx="0">
                  <c:v>58</c:v>
                </c:pt>
                <c:pt idx="1">
                  <c:v>59</c:v>
                </c:pt>
                <c:pt idx="2">
                  <c:v>60</c:v>
                </c:pt>
                <c:pt idx="3">
                  <c:v>61</c:v>
                </c:pt>
                <c:pt idx="4">
                  <c:v>62</c:v>
                </c:pt>
                <c:pt idx="5">
                  <c:v>63</c:v>
                </c:pt>
                <c:pt idx="6">
                  <c:v>64</c:v>
                </c:pt>
                <c:pt idx="7">
                  <c:v>65</c:v>
                </c:pt>
                <c:pt idx="8">
                  <c:v>66</c:v>
                </c:pt>
                <c:pt idx="9">
                  <c:v>67</c:v>
                </c:pt>
                <c:pt idx="10">
                  <c:v>68</c:v>
                </c:pt>
                <c:pt idx="11">
                  <c:v>69</c:v>
                </c:pt>
                <c:pt idx="12">
                  <c:v>70</c:v>
                </c:pt>
                <c:pt idx="13">
                  <c:v>71</c:v>
                </c:pt>
                <c:pt idx="14">
                  <c:v>72</c:v>
                </c:pt>
                <c:pt idx="15">
                  <c:v>73</c:v>
                </c:pt>
                <c:pt idx="16">
                  <c:v>74</c:v>
                </c:pt>
                <c:pt idx="17">
                  <c:v>75</c:v>
                </c:pt>
                <c:pt idx="18">
                  <c:v>76</c:v>
                </c:pt>
                <c:pt idx="19">
                  <c:v>77</c:v>
                </c:pt>
                <c:pt idx="20">
                  <c:v>78</c:v>
                </c:pt>
                <c:pt idx="21">
                  <c:v>79</c:v>
                </c:pt>
                <c:pt idx="22">
                  <c:v>80</c:v>
                </c:pt>
                <c:pt idx="23">
                  <c:v>81</c:v>
                </c:pt>
                <c:pt idx="24">
                  <c:v>82</c:v>
                </c:pt>
                <c:pt idx="25">
                  <c:v>83</c:v>
                </c:pt>
                <c:pt idx="26">
                  <c:v>84</c:v>
                </c:pt>
                <c:pt idx="27">
                  <c:v>85</c:v>
                </c:pt>
                <c:pt idx="28">
                  <c:v>86</c:v>
                </c:pt>
                <c:pt idx="29">
                  <c:v>87</c:v>
                </c:pt>
                <c:pt idx="30">
                  <c:v>88</c:v>
                </c:pt>
                <c:pt idx="31">
                  <c:v>89</c:v>
                </c:pt>
                <c:pt idx="32">
                  <c:v>90</c:v>
                </c:pt>
                <c:pt idx="33">
                  <c:v>91</c:v>
                </c:pt>
                <c:pt idx="34">
                  <c:v>92</c:v>
                </c:pt>
                <c:pt idx="35">
                  <c:v>93</c:v>
                </c:pt>
                <c:pt idx="36">
                  <c:v>94</c:v>
                </c:pt>
                <c:pt idx="37">
                  <c:v>95</c:v>
                </c:pt>
                <c:pt idx="38">
                  <c:v>96</c:v>
                </c:pt>
                <c:pt idx="39">
                  <c:v>97</c:v>
                </c:pt>
                <c:pt idx="40">
                  <c:v>98</c:v>
                </c:pt>
                <c:pt idx="41">
                  <c:v>99</c:v>
                </c:pt>
                <c:pt idx="42" formatCode="00">
                  <c:v>0</c:v>
                </c:pt>
                <c:pt idx="43" formatCode="00">
                  <c:v>1</c:v>
                </c:pt>
                <c:pt idx="44" formatCode="00">
                  <c:v>2</c:v>
                </c:pt>
                <c:pt idx="45" formatCode="00">
                  <c:v>3</c:v>
                </c:pt>
                <c:pt idx="46" formatCode="00">
                  <c:v>4</c:v>
                </c:pt>
              </c:numCache>
            </c:numRef>
          </c:cat>
          <c:val>
            <c:numRef>
              <c:f>'Bau(Z)'!$B$5:$B$51</c:f>
              <c:numCache>
                <c:formatCode>General</c:formatCode>
                <c:ptCount val="47"/>
                <c:pt idx="0">
                  <c:v>50</c:v>
                </c:pt>
                <c:pt idx="1">
                  <c:v>60</c:v>
                </c:pt>
                <c:pt idx="2">
                  <c:v>72</c:v>
                </c:pt>
                <c:pt idx="3">
                  <c:v>54</c:v>
                </c:pt>
                <c:pt idx="4">
                  <c:v>74</c:v>
                </c:pt>
                <c:pt idx="5">
                  <c:v>55</c:v>
                </c:pt>
                <c:pt idx="6">
                  <c:v>44</c:v>
                </c:pt>
                <c:pt idx="7">
                  <c:v>37</c:v>
                </c:pt>
                <c:pt idx="8">
                  <c:v>34</c:v>
                </c:pt>
                <c:pt idx="9">
                  <c:v>40</c:v>
                </c:pt>
                <c:pt idx="10">
                  <c:v>63</c:v>
                </c:pt>
                <c:pt idx="11">
                  <c:v>64</c:v>
                </c:pt>
                <c:pt idx="12">
                  <c:v>78</c:v>
                </c:pt>
                <c:pt idx="13">
                  <c:v>81</c:v>
                </c:pt>
                <c:pt idx="14">
                  <c:v>74</c:v>
                </c:pt>
                <c:pt idx="15">
                  <c:v>70</c:v>
                </c:pt>
                <c:pt idx="16">
                  <c:v>60</c:v>
                </c:pt>
                <c:pt idx="17">
                  <c:v>54</c:v>
                </c:pt>
                <c:pt idx="18">
                  <c:v>52</c:v>
                </c:pt>
                <c:pt idx="19">
                  <c:v>52</c:v>
                </c:pt>
                <c:pt idx="20">
                  <c:v>44</c:v>
                </c:pt>
                <c:pt idx="21">
                  <c:v>96</c:v>
                </c:pt>
                <c:pt idx="22">
                  <c:v>97</c:v>
                </c:pt>
                <c:pt idx="23">
                  <c:v>90</c:v>
                </c:pt>
                <c:pt idx="24">
                  <c:v>91</c:v>
                </c:pt>
                <c:pt idx="25">
                  <c:v>92</c:v>
                </c:pt>
                <c:pt idx="26">
                  <c:v>120</c:v>
                </c:pt>
                <c:pt idx="27">
                  <c:v>138</c:v>
                </c:pt>
                <c:pt idx="28">
                  <c:v>147</c:v>
                </c:pt>
                <c:pt idx="29">
                  <c:v>118</c:v>
                </c:pt>
                <c:pt idx="30">
                  <c:v>104</c:v>
                </c:pt>
                <c:pt idx="31">
                  <c:v>130</c:v>
                </c:pt>
                <c:pt idx="32">
                  <c:v>128</c:v>
                </c:pt>
                <c:pt idx="33">
                  <c:v>113</c:v>
                </c:pt>
                <c:pt idx="34">
                  <c:v>112</c:v>
                </c:pt>
                <c:pt idx="35">
                  <c:v>112</c:v>
                </c:pt>
                <c:pt idx="36">
                  <c:v>118</c:v>
                </c:pt>
                <c:pt idx="37">
                  <c:v>147</c:v>
                </c:pt>
                <c:pt idx="38">
                  <c:v>145</c:v>
                </c:pt>
                <c:pt idx="39">
                  <c:v>115</c:v>
                </c:pt>
                <c:pt idx="40">
                  <c:v>143</c:v>
                </c:pt>
                <c:pt idx="41">
                  <c:v>121</c:v>
                </c:pt>
                <c:pt idx="42">
                  <c:v>125</c:v>
                </c:pt>
                <c:pt idx="43">
                  <c:v>92</c:v>
                </c:pt>
                <c:pt idx="44">
                  <c:v>110</c:v>
                </c:pt>
                <c:pt idx="45">
                  <c:v>114</c:v>
                </c:pt>
                <c:pt idx="46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DA-4F72-8D9A-FC834A7F1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592368"/>
        <c:axId val="1"/>
      </c:lineChart>
      <c:catAx>
        <c:axId val="30592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684210526315791"/>
              <c:y val="0.900003255220107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16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Bewilligungen</a:t>
                </a:r>
              </a:p>
            </c:rich>
          </c:tx>
          <c:layout>
            <c:manualLayout>
              <c:xMode val="edge"/>
              <c:yMode val="edge"/>
              <c:x val="5.5921052631578948E-2"/>
              <c:y val="0.285186216674684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592368"/>
        <c:crosses val="autoZero"/>
        <c:crossBetween val="midCat"/>
        <c:majorUnit val="2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Rekurse gegen Beschlüsse der Baukommission 1982-2004</a:t>
            </a:r>
          </a:p>
        </c:rich>
      </c:tx>
      <c:layout>
        <c:manualLayout>
          <c:xMode val="edge"/>
          <c:yMode val="edge"/>
          <c:x val="0.20065789473684212"/>
          <c:y val="4.621858221708864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7302631578947373E-2"/>
          <c:y val="0.18487432886835459"/>
          <c:w val="0.91611842105263153"/>
          <c:h val="0.584034811652301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'Bau(Z)'!$E$5:$AA$5</c:f>
              <c:strCache>
                <c:ptCount val="23"/>
                <c:pt idx="0">
                  <c:v>82</c:v>
                </c:pt>
                <c:pt idx="1">
                  <c:v>83</c:v>
                </c:pt>
                <c:pt idx="2">
                  <c:v>84</c:v>
                </c:pt>
                <c:pt idx="3">
                  <c:v>85</c:v>
                </c:pt>
                <c:pt idx="4">
                  <c:v>86</c:v>
                </c:pt>
                <c:pt idx="5">
                  <c:v>87</c:v>
                </c:pt>
                <c:pt idx="6">
                  <c:v>88</c:v>
                </c:pt>
                <c:pt idx="7">
                  <c:v>89</c:v>
                </c:pt>
                <c:pt idx="8">
                  <c:v>90</c:v>
                </c:pt>
                <c:pt idx="9">
                  <c:v>91</c:v>
                </c:pt>
                <c:pt idx="10">
                  <c:v>92</c:v>
                </c:pt>
                <c:pt idx="11">
                  <c:v>93</c:v>
                </c:pt>
                <c:pt idx="12">
                  <c:v>94</c:v>
                </c:pt>
                <c:pt idx="13">
                  <c:v>95</c:v>
                </c:pt>
                <c:pt idx="14">
                  <c:v>96</c:v>
                </c:pt>
                <c:pt idx="15">
                  <c:v>97</c:v>
                </c:pt>
                <c:pt idx="16">
                  <c:v>98</c:v>
                </c:pt>
                <c:pt idx="17">
                  <c:v>99</c:v>
                </c:pt>
                <c:pt idx="18">
                  <c:v>00</c:v>
                </c:pt>
                <c:pt idx="19">
                  <c:v>01</c:v>
                </c:pt>
                <c:pt idx="20">
                  <c:v>02</c:v>
                </c:pt>
                <c:pt idx="21">
                  <c:v>03</c:v>
                </c:pt>
                <c:pt idx="22">
                  <c:v>04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'Bau(Z)'!$E$5:$AA$5</c:f>
              <c:numCache>
                <c:formatCode>General</c:formatCode>
                <c:ptCount val="23"/>
                <c:pt idx="0">
                  <c:v>82</c:v>
                </c:pt>
                <c:pt idx="1">
                  <c:v>83</c:v>
                </c:pt>
                <c:pt idx="2">
                  <c:v>84</c:v>
                </c:pt>
                <c:pt idx="3">
                  <c:v>85</c:v>
                </c:pt>
                <c:pt idx="4">
                  <c:v>86</c:v>
                </c:pt>
                <c:pt idx="5">
                  <c:v>87</c:v>
                </c:pt>
                <c:pt idx="6">
                  <c:v>88</c:v>
                </c:pt>
                <c:pt idx="7">
                  <c:v>89</c:v>
                </c:pt>
                <c:pt idx="8">
                  <c:v>90</c:v>
                </c:pt>
                <c:pt idx="9">
                  <c:v>91</c:v>
                </c:pt>
                <c:pt idx="10">
                  <c:v>92</c:v>
                </c:pt>
                <c:pt idx="11">
                  <c:v>93</c:v>
                </c:pt>
                <c:pt idx="12">
                  <c:v>94</c:v>
                </c:pt>
                <c:pt idx="13">
                  <c:v>95</c:v>
                </c:pt>
                <c:pt idx="14">
                  <c:v>96</c:v>
                </c:pt>
                <c:pt idx="15">
                  <c:v>97</c:v>
                </c:pt>
                <c:pt idx="16">
                  <c:v>98</c:v>
                </c:pt>
                <c:pt idx="17">
                  <c:v>99</c:v>
                </c:pt>
                <c:pt idx="18" formatCode="00">
                  <c:v>0</c:v>
                </c:pt>
                <c:pt idx="19" formatCode="00">
                  <c:v>1</c:v>
                </c:pt>
                <c:pt idx="20" formatCode="00">
                  <c:v>2</c:v>
                </c:pt>
                <c:pt idx="21" formatCode="00">
                  <c:v>3</c:v>
                </c:pt>
                <c:pt idx="22" formatCode="00">
                  <c:v>4</c:v>
                </c:pt>
              </c:numCache>
            </c:numRef>
          </c:cat>
          <c:val>
            <c:numRef>
              <c:f>'Bau(Z)'!$E$6:$AA$6</c:f>
              <c:numCache>
                <c:formatCode>General</c:formatCode>
                <c:ptCount val="23"/>
                <c:pt idx="0">
                  <c:v>4</c:v>
                </c:pt>
                <c:pt idx="1">
                  <c:v>2</c:v>
                </c:pt>
                <c:pt idx="2">
                  <c:v>11</c:v>
                </c:pt>
                <c:pt idx="3">
                  <c:v>8</c:v>
                </c:pt>
                <c:pt idx="4">
                  <c:v>5</c:v>
                </c:pt>
                <c:pt idx="5">
                  <c:v>11</c:v>
                </c:pt>
                <c:pt idx="6">
                  <c:v>9</c:v>
                </c:pt>
                <c:pt idx="7">
                  <c:v>4</c:v>
                </c:pt>
                <c:pt idx="8">
                  <c:v>6</c:v>
                </c:pt>
                <c:pt idx="9">
                  <c:v>10</c:v>
                </c:pt>
                <c:pt idx="10">
                  <c:v>4</c:v>
                </c:pt>
                <c:pt idx="11">
                  <c:v>6</c:v>
                </c:pt>
                <c:pt idx="12">
                  <c:v>1</c:v>
                </c:pt>
                <c:pt idx="13">
                  <c:v>4</c:v>
                </c:pt>
                <c:pt idx="14">
                  <c:v>7</c:v>
                </c:pt>
                <c:pt idx="15">
                  <c:v>8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4</c:v>
                </c:pt>
                <c:pt idx="20">
                  <c:v>7</c:v>
                </c:pt>
                <c:pt idx="21">
                  <c:v>2</c:v>
                </c:pt>
                <c:pt idx="2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5A-454B-B160-5C062531F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01968"/>
        <c:axId val="1"/>
        <c:axId val="0"/>
      </c:bar3DChart>
      <c:catAx>
        <c:axId val="30601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1315789473684215"/>
              <c:y val="0.865547994247296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Neueingänge Rekurse</a:t>
                </a:r>
              </a:p>
            </c:rich>
          </c:tx>
          <c:layout>
            <c:manualLayout>
              <c:xMode val="edge"/>
              <c:yMode val="edge"/>
              <c:x val="0.12335526315789473"/>
              <c:y val="0.256303046840218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01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Wohnbautätigkeit 1990-2004</a:t>
            </a:r>
          </a:p>
        </c:rich>
      </c:tx>
      <c:layout>
        <c:manualLayout>
          <c:xMode val="edge"/>
          <c:yMode val="edge"/>
          <c:x val="0.35855263157894735"/>
          <c:y val="3.34572490706319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5985130111524162"/>
          <c:w val="0.90131578947368418"/>
          <c:h val="0.5353159851301114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'Bau(Z)'!$E$14:$G$14</c:f>
              <c:strCache>
                <c:ptCount val="3"/>
                <c:pt idx="0">
                  <c:v>Anzahl baubewilligter Wohnungen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'Bau(Z)'!$H$13:$V$13</c:f>
              <c:numCache>
                <c:formatCode>General</c:formatCode>
                <c:ptCount val="15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>
                  <c:v>97</c:v>
                </c:pt>
                <c:pt idx="8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  <c:pt idx="13" formatCode="00">
                  <c:v>3</c:v>
                </c:pt>
                <c:pt idx="14" formatCode="00">
                  <c:v>4</c:v>
                </c:pt>
              </c:numCache>
            </c:numRef>
          </c:cat>
          <c:val>
            <c:numRef>
              <c:f>'Bau(Z)'!$H$14:$V$14</c:f>
              <c:numCache>
                <c:formatCode>General</c:formatCode>
                <c:ptCount val="15"/>
                <c:pt idx="0">
                  <c:v>20</c:v>
                </c:pt>
                <c:pt idx="1">
                  <c:v>52</c:v>
                </c:pt>
                <c:pt idx="2">
                  <c:v>18</c:v>
                </c:pt>
                <c:pt idx="3">
                  <c:v>19</c:v>
                </c:pt>
                <c:pt idx="4">
                  <c:v>37</c:v>
                </c:pt>
                <c:pt idx="5">
                  <c:v>11</c:v>
                </c:pt>
                <c:pt idx="6">
                  <c:v>234</c:v>
                </c:pt>
                <c:pt idx="7">
                  <c:v>16</c:v>
                </c:pt>
                <c:pt idx="8">
                  <c:v>41</c:v>
                </c:pt>
                <c:pt idx="9">
                  <c:v>82</c:v>
                </c:pt>
                <c:pt idx="10">
                  <c:v>86</c:v>
                </c:pt>
                <c:pt idx="11">
                  <c:v>68</c:v>
                </c:pt>
                <c:pt idx="12">
                  <c:v>81</c:v>
                </c:pt>
                <c:pt idx="13">
                  <c:v>38</c:v>
                </c:pt>
                <c:pt idx="14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66-4AB1-A840-808FF68C2EE5}"/>
            </c:ext>
          </c:extLst>
        </c:ser>
        <c:ser>
          <c:idx val="1"/>
          <c:order val="1"/>
          <c:tx>
            <c:strRef>
              <c:f>'Bau(Z)'!$E$15:$G$15</c:f>
              <c:strCache>
                <c:ptCount val="3"/>
                <c:pt idx="0">
                  <c:v>Anzahl fertiggestellter Wohnungen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'Bau(Z)'!$H$13:$P$13</c:f>
              <c:numCache>
                <c:formatCode>General</c:formatCode>
                <c:ptCount val="9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>
                  <c:v>97</c:v>
                </c:pt>
                <c:pt idx="8">
                  <c:v>98</c:v>
                </c:pt>
              </c:numCache>
            </c:numRef>
          </c:cat>
          <c:val>
            <c:numRef>
              <c:f>'Bau(Z)'!$H$15:$V$15</c:f>
              <c:numCache>
                <c:formatCode>General</c:formatCode>
                <c:ptCount val="15"/>
                <c:pt idx="0">
                  <c:v>82</c:v>
                </c:pt>
                <c:pt idx="1">
                  <c:v>93</c:v>
                </c:pt>
                <c:pt idx="2">
                  <c:v>56</c:v>
                </c:pt>
                <c:pt idx="3">
                  <c:v>14</c:v>
                </c:pt>
                <c:pt idx="4">
                  <c:v>25</c:v>
                </c:pt>
                <c:pt idx="5">
                  <c:v>13</c:v>
                </c:pt>
                <c:pt idx="6">
                  <c:v>14</c:v>
                </c:pt>
                <c:pt idx="7">
                  <c:v>53</c:v>
                </c:pt>
                <c:pt idx="8">
                  <c:v>44</c:v>
                </c:pt>
                <c:pt idx="9">
                  <c:v>131</c:v>
                </c:pt>
                <c:pt idx="10">
                  <c:v>58</c:v>
                </c:pt>
                <c:pt idx="11">
                  <c:v>36</c:v>
                </c:pt>
                <c:pt idx="12">
                  <c:v>54</c:v>
                </c:pt>
                <c:pt idx="13">
                  <c:v>98</c:v>
                </c:pt>
                <c:pt idx="14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66-4AB1-A840-808FF68C2EE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589008"/>
        <c:axId val="1"/>
        <c:axId val="0"/>
      </c:bar3DChart>
      <c:catAx>
        <c:axId val="30589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822368421052633"/>
              <c:y val="0.776951672862453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Wohnungen</a:t>
                </a:r>
              </a:p>
            </c:rich>
          </c:tx>
          <c:layout>
            <c:manualLayout>
              <c:xMode val="edge"/>
              <c:yMode val="edge"/>
              <c:x val="0.11348684210526316"/>
              <c:y val="0.267657992565055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5890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1315789473684215"/>
          <c:y val="0.21189591078066913"/>
          <c:w val="0.30427631578947367"/>
          <c:h val="0.1486988847583643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Winterdienst  Einsätze pro Winter</a:t>
            </a:r>
          </a:p>
        </c:rich>
      </c:tx>
      <c:layout>
        <c:manualLayout>
          <c:xMode val="edge"/>
          <c:yMode val="edge"/>
          <c:x val="0.32000052083418107"/>
          <c:y val="1.633992142795594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500034993546538"/>
          <c:y val="0.11437944999569162"/>
          <c:w val="0.60666765408146828"/>
          <c:h val="0.7941201813986590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'Bau(Z)'!$E$34:$E$39</c:f>
              <c:strCache>
                <c:ptCount val="6"/>
                <c:pt idx="0">
                  <c:v>98/99</c:v>
                </c:pt>
                <c:pt idx="1">
                  <c:v>99/00</c:v>
                </c:pt>
                <c:pt idx="2">
                  <c:v>00/01</c:v>
                </c:pt>
                <c:pt idx="3">
                  <c:v>01/02</c:v>
                </c:pt>
                <c:pt idx="4">
                  <c:v>02/03</c:v>
                </c:pt>
                <c:pt idx="5">
                  <c:v>03/04</c:v>
                </c:pt>
              </c:strCache>
            </c:strRef>
          </c:cat>
          <c:val>
            <c:numRef>
              <c:f>'Bau(Z)'!$F$34:$F$39</c:f>
              <c:numCache>
                <c:formatCode>General</c:formatCode>
                <c:ptCount val="6"/>
                <c:pt idx="0">
                  <c:v>100</c:v>
                </c:pt>
                <c:pt idx="1">
                  <c:v>67</c:v>
                </c:pt>
                <c:pt idx="2">
                  <c:v>50</c:v>
                </c:pt>
                <c:pt idx="3">
                  <c:v>53</c:v>
                </c:pt>
                <c:pt idx="4">
                  <c:v>52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CB-4681-9DC7-B887E190C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20688"/>
        <c:axId val="1"/>
        <c:axId val="0"/>
      </c:bar3DChart>
      <c:catAx>
        <c:axId val="30620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2068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Gemeinderat, Sitzverteilung  (Legislative)
36 Mitglieder</a:t>
            </a:r>
          </a:p>
        </c:rich>
      </c:tx>
      <c:layout>
        <c:manualLayout>
          <c:xMode val="edge"/>
          <c:yMode val="edge"/>
          <c:x val="0.27841867536510517"/>
          <c:y val="2.197805146008362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5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891299014185906E-2"/>
          <c:y val="0.15384636022058537"/>
          <c:w val="0.92751310195594205"/>
          <c:h val="0.645605261639956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'Gemeinder(Z)'!$B$2</c:f>
              <c:strCache>
                <c:ptCount val="1"/>
                <c:pt idx="0">
                  <c:v>1994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'Gemeinder(Z)'!$B$3:$B$12</c:f>
              <c:numCache>
                <c:formatCode>General</c:formatCode>
                <c:ptCount val="10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C-49C0-B580-164FF02AC284}"/>
            </c:ext>
          </c:extLst>
        </c:ser>
        <c:ser>
          <c:idx val="1"/>
          <c:order val="1"/>
          <c:tx>
            <c:strRef>
              <c:f>'Gemeinder(Z)'!$C$2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'Gemeinder(Z)'!$C$3:$C$12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  <c:pt idx="7">
                  <c:v>9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3C-49C0-B580-164FF02AC284}"/>
            </c:ext>
          </c:extLst>
        </c:ser>
        <c:ser>
          <c:idx val="2"/>
          <c:order val="2"/>
          <c:tx>
            <c:strRef>
              <c:f>'Gemeinder(Z)'!$D$2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'Gemeinder(Z)'!$D$3:$D$12</c:f>
              <c:numCache>
                <c:formatCode>General</c:formatCode>
                <c:ptCount val="10"/>
                <c:pt idx="0">
                  <c:v>4</c:v>
                </c:pt>
                <c:pt idx="1">
                  <c:v>5</c:v>
                </c:pt>
                <c:pt idx="2">
                  <c:v>0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0</c:v>
                </c:pt>
                <c:pt idx="7">
                  <c:v>11</c:v>
                </c:pt>
                <c:pt idx="8">
                  <c:v>4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3C-49C0-B580-164FF02AC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28848"/>
        <c:axId val="1"/>
        <c:axId val="0"/>
      </c:bar3DChart>
      <c:catAx>
        <c:axId val="30628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28848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6573340787605529"/>
          <c:y val="0.8818693148358554"/>
          <c:w val="0.20098862955350785"/>
          <c:h val="6.04396415152299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Winterdienst Salz- / Splittverbrauch</a:t>
            </a:r>
          </a:p>
        </c:rich>
      </c:tx>
      <c:layout>
        <c:manualLayout>
          <c:xMode val="edge"/>
          <c:yMode val="edge"/>
          <c:x val="0.3100005045581129"/>
          <c:y val="1.57728706624605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7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7666695421053746"/>
          <c:y val="0.10725552050473186"/>
          <c:w val="0.65000105794443019"/>
          <c:h val="0.8044164037854889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'Bau(Z)'!$F$23</c:f>
              <c:strCache>
                <c:ptCount val="1"/>
                <c:pt idx="0">
                  <c:v>Salz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'Bau(Z)'!$E$24:$E$29</c:f>
              <c:strCache>
                <c:ptCount val="6"/>
                <c:pt idx="0">
                  <c:v>98/99</c:v>
                </c:pt>
                <c:pt idx="1">
                  <c:v>99/00</c:v>
                </c:pt>
                <c:pt idx="2">
                  <c:v>00/01</c:v>
                </c:pt>
                <c:pt idx="3">
                  <c:v>01/02</c:v>
                </c:pt>
                <c:pt idx="4">
                  <c:v>02/03</c:v>
                </c:pt>
                <c:pt idx="5">
                  <c:v>03/04</c:v>
                </c:pt>
              </c:strCache>
            </c:strRef>
          </c:cat>
          <c:val>
            <c:numRef>
              <c:f>'Bau(Z)'!$F$24:$F$29</c:f>
              <c:numCache>
                <c:formatCode>General</c:formatCode>
                <c:ptCount val="6"/>
                <c:pt idx="0">
                  <c:v>120</c:v>
                </c:pt>
                <c:pt idx="1">
                  <c:v>40</c:v>
                </c:pt>
                <c:pt idx="2">
                  <c:v>15</c:v>
                </c:pt>
                <c:pt idx="3">
                  <c:v>38</c:v>
                </c:pt>
                <c:pt idx="4">
                  <c:v>70</c:v>
                </c:pt>
                <c:pt idx="5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55-43AC-A682-7B349F862D1C}"/>
            </c:ext>
          </c:extLst>
        </c:ser>
        <c:ser>
          <c:idx val="1"/>
          <c:order val="1"/>
          <c:tx>
            <c:strRef>
              <c:f>'Bau(Z)'!$G$23</c:f>
              <c:strCache>
                <c:ptCount val="1"/>
                <c:pt idx="0">
                  <c:v>Splitt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'Bau(Z)'!$E$24:$E$29</c:f>
              <c:strCache>
                <c:ptCount val="6"/>
                <c:pt idx="0">
                  <c:v>98/99</c:v>
                </c:pt>
                <c:pt idx="1">
                  <c:v>99/00</c:v>
                </c:pt>
                <c:pt idx="2">
                  <c:v>00/01</c:v>
                </c:pt>
                <c:pt idx="3">
                  <c:v>01/02</c:v>
                </c:pt>
                <c:pt idx="4">
                  <c:v>02/03</c:v>
                </c:pt>
                <c:pt idx="5">
                  <c:v>03/04</c:v>
                </c:pt>
              </c:strCache>
            </c:strRef>
          </c:cat>
          <c:val>
            <c:numRef>
              <c:f>'Bau(Z)'!$G$24:$G$29</c:f>
              <c:numCache>
                <c:formatCode>General</c:formatCode>
                <c:ptCount val="6"/>
                <c:pt idx="0">
                  <c:v>70</c:v>
                </c:pt>
                <c:pt idx="1">
                  <c:v>25</c:v>
                </c:pt>
                <c:pt idx="2">
                  <c:v>25</c:v>
                </c:pt>
                <c:pt idx="3">
                  <c:v>5</c:v>
                </c:pt>
                <c:pt idx="4">
                  <c:v>37</c:v>
                </c:pt>
                <c:pt idx="5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55-43AC-A682-7B349F862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27408"/>
        <c:axId val="1"/>
        <c:axId val="0"/>
      </c:bar3DChart>
      <c:catAx>
        <c:axId val="3062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27408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6500140787989566"/>
          <c:y val="0.43533123028391169"/>
          <c:w val="6.8333444553132408E-2"/>
          <c:h val="0.123028391167192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Bevölkerungsentwicklung von Opfikon  1914 - 2004</a:t>
            </a:r>
          </a:p>
        </c:rich>
      </c:tx>
      <c:layout>
        <c:manualLayout>
          <c:xMode val="edge"/>
          <c:yMode val="edge"/>
          <c:x val="0.22975206611570248"/>
          <c:y val="2.262443438914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173553719008267E-2"/>
          <c:y val="0.15837104072398189"/>
          <c:w val="0.86280991735537194"/>
          <c:h val="0.57466063348416285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'Allg_J&amp;S(Z)'!$A$37:$A$127</c:f>
              <c:numCache>
                <c:formatCode>General</c:formatCode>
                <c:ptCount val="91"/>
                <c:pt idx="0">
                  <c:v>14</c:v>
                </c:pt>
                <c:pt idx="1">
                  <c:v>15</c:v>
                </c:pt>
                <c:pt idx="2">
                  <c:v>16</c:v>
                </c:pt>
                <c:pt idx="3">
                  <c:v>17</c:v>
                </c:pt>
                <c:pt idx="4">
                  <c:v>18</c:v>
                </c:pt>
                <c:pt idx="5">
                  <c:v>19</c:v>
                </c:pt>
                <c:pt idx="6">
                  <c:v>20</c:v>
                </c:pt>
                <c:pt idx="7">
                  <c:v>21</c:v>
                </c:pt>
                <c:pt idx="8">
                  <c:v>22</c:v>
                </c:pt>
                <c:pt idx="9">
                  <c:v>23</c:v>
                </c:pt>
                <c:pt idx="10">
                  <c:v>24</c:v>
                </c:pt>
                <c:pt idx="11">
                  <c:v>25</c:v>
                </c:pt>
                <c:pt idx="12">
                  <c:v>26</c:v>
                </c:pt>
                <c:pt idx="13">
                  <c:v>27</c:v>
                </c:pt>
                <c:pt idx="14">
                  <c:v>28</c:v>
                </c:pt>
                <c:pt idx="15">
                  <c:v>29</c:v>
                </c:pt>
                <c:pt idx="16">
                  <c:v>30</c:v>
                </c:pt>
                <c:pt idx="17">
                  <c:v>31</c:v>
                </c:pt>
                <c:pt idx="18">
                  <c:v>32</c:v>
                </c:pt>
                <c:pt idx="19">
                  <c:v>33</c:v>
                </c:pt>
                <c:pt idx="20">
                  <c:v>34</c:v>
                </c:pt>
                <c:pt idx="21">
                  <c:v>35</c:v>
                </c:pt>
                <c:pt idx="22">
                  <c:v>36</c:v>
                </c:pt>
                <c:pt idx="23">
                  <c:v>37</c:v>
                </c:pt>
                <c:pt idx="24">
                  <c:v>38</c:v>
                </c:pt>
                <c:pt idx="25">
                  <c:v>39</c:v>
                </c:pt>
                <c:pt idx="26">
                  <c:v>40</c:v>
                </c:pt>
                <c:pt idx="27">
                  <c:v>41</c:v>
                </c:pt>
                <c:pt idx="28">
                  <c:v>42</c:v>
                </c:pt>
                <c:pt idx="29">
                  <c:v>43</c:v>
                </c:pt>
                <c:pt idx="30">
                  <c:v>44</c:v>
                </c:pt>
                <c:pt idx="31">
                  <c:v>45</c:v>
                </c:pt>
                <c:pt idx="32">
                  <c:v>46</c:v>
                </c:pt>
                <c:pt idx="33">
                  <c:v>47</c:v>
                </c:pt>
                <c:pt idx="34">
                  <c:v>48</c:v>
                </c:pt>
                <c:pt idx="35">
                  <c:v>49</c:v>
                </c:pt>
                <c:pt idx="36">
                  <c:v>50</c:v>
                </c:pt>
                <c:pt idx="37">
                  <c:v>51</c:v>
                </c:pt>
                <c:pt idx="38">
                  <c:v>52</c:v>
                </c:pt>
                <c:pt idx="39">
                  <c:v>53</c:v>
                </c:pt>
                <c:pt idx="40">
                  <c:v>54</c:v>
                </c:pt>
                <c:pt idx="41">
                  <c:v>55</c:v>
                </c:pt>
                <c:pt idx="42">
                  <c:v>56</c:v>
                </c:pt>
                <c:pt idx="43">
                  <c:v>57</c:v>
                </c:pt>
                <c:pt idx="44">
                  <c:v>58</c:v>
                </c:pt>
                <c:pt idx="45">
                  <c:v>59</c:v>
                </c:pt>
                <c:pt idx="46">
                  <c:v>60</c:v>
                </c:pt>
                <c:pt idx="47">
                  <c:v>61</c:v>
                </c:pt>
                <c:pt idx="48">
                  <c:v>62</c:v>
                </c:pt>
                <c:pt idx="49">
                  <c:v>63</c:v>
                </c:pt>
                <c:pt idx="50">
                  <c:v>64</c:v>
                </c:pt>
                <c:pt idx="51">
                  <c:v>65</c:v>
                </c:pt>
                <c:pt idx="52">
                  <c:v>66</c:v>
                </c:pt>
                <c:pt idx="53">
                  <c:v>67</c:v>
                </c:pt>
                <c:pt idx="54">
                  <c:v>68</c:v>
                </c:pt>
                <c:pt idx="55">
                  <c:v>69</c:v>
                </c:pt>
                <c:pt idx="56">
                  <c:v>70</c:v>
                </c:pt>
                <c:pt idx="57">
                  <c:v>71</c:v>
                </c:pt>
                <c:pt idx="58">
                  <c:v>72</c:v>
                </c:pt>
                <c:pt idx="59">
                  <c:v>73</c:v>
                </c:pt>
                <c:pt idx="60">
                  <c:v>74</c:v>
                </c:pt>
                <c:pt idx="61">
                  <c:v>75</c:v>
                </c:pt>
                <c:pt idx="62">
                  <c:v>76</c:v>
                </c:pt>
                <c:pt idx="63">
                  <c:v>77</c:v>
                </c:pt>
                <c:pt idx="64">
                  <c:v>78</c:v>
                </c:pt>
                <c:pt idx="65">
                  <c:v>79</c:v>
                </c:pt>
                <c:pt idx="66">
                  <c:v>80</c:v>
                </c:pt>
                <c:pt idx="67">
                  <c:v>81</c:v>
                </c:pt>
                <c:pt idx="68">
                  <c:v>82</c:v>
                </c:pt>
                <c:pt idx="69">
                  <c:v>83</c:v>
                </c:pt>
                <c:pt idx="70">
                  <c:v>84</c:v>
                </c:pt>
                <c:pt idx="71">
                  <c:v>85</c:v>
                </c:pt>
                <c:pt idx="72">
                  <c:v>86</c:v>
                </c:pt>
                <c:pt idx="73">
                  <c:v>87</c:v>
                </c:pt>
                <c:pt idx="74">
                  <c:v>88</c:v>
                </c:pt>
                <c:pt idx="75">
                  <c:v>89</c:v>
                </c:pt>
                <c:pt idx="76">
                  <c:v>90</c:v>
                </c:pt>
                <c:pt idx="77">
                  <c:v>91</c:v>
                </c:pt>
                <c:pt idx="78">
                  <c:v>92</c:v>
                </c:pt>
                <c:pt idx="79">
                  <c:v>93</c:v>
                </c:pt>
                <c:pt idx="80">
                  <c:v>94</c:v>
                </c:pt>
                <c:pt idx="81">
                  <c:v>95</c:v>
                </c:pt>
                <c:pt idx="82">
                  <c:v>96</c:v>
                </c:pt>
                <c:pt idx="83">
                  <c:v>97</c:v>
                </c:pt>
                <c:pt idx="84">
                  <c:v>98</c:v>
                </c:pt>
                <c:pt idx="85">
                  <c:v>99</c:v>
                </c:pt>
                <c:pt idx="86" formatCode="00">
                  <c:v>0</c:v>
                </c:pt>
                <c:pt idx="87" formatCode="00">
                  <c:v>1</c:v>
                </c:pt>
                <c:pt idx="88" formatCode="00">
                  <c:v>2</c:v>
                </c:pt>
                <c:pt idx="89" formatCode="00">
                  <c:v>3</c:v>
                </c:pt>
                <c:pt idx="90" formatCode="00">
                  <c:v>4</c:v>
                </c:pt>
              </c:numCache>
            </c:numRef>
          </c:cat>
          <c:val>
            <c:numRef>
              <c:f>'Allg_J&amp;S(Z)'!$B$37:$B$127</c:f>
              <c:numCache>
                <c:formatCode>General</c:formatCode>
                <c:ptCount val="91"/>
                <c:pt idx="0">
                  <c:v>985</c:v>
                </c:pt>
                <c:pt idx="1">
                  <c:v>1002</c:v>
                </c:pt>
                <c:pt idx="2">
                  <c:v>1019</c:v>
                </c:pt>
                <c:pt idx="3">
                  <c:v>1036</c:v>
                </c:pt>
                <c:pt idx="4">
                  <c:v>1053</c:v>
                </c:pt>
                <c:pt idx="5">
                  <c:v>1070</c:v>
                </c:pt>
                <c:pt idx="6">
                  <c:v>1087</c:v>
                </c:pt>
                <c:pt idx="7">
                  <c:v>1104</c:v>
                </c:pt>
                <c:pt idx="8">
                  <c:v>1121</c:v>
                </c:pt>
                <c:pt idx="9">
                  <c:v>1138</c:v>
                </c:pt>
                <c:pt idx="10">
                  <c:v>1155</c:v>
                </c:pt>
                <c:pt idx="11">
                  <c:v>1172</c:v>
                </c:pt>
                <c:pt idx="12">
                  <c:v>1189</c:v>
                </c:pt>
                <c:pt idx="13">
                  <c:v>1206</c:v>
                </c:pt>
                <c:pt idx="14">
                  <c:v>1223</c:v>
                </c:pt>
                <c:pt idx="15">
                  <c:v>1240</c:v>
                </c:pt>
                <c:pt idx="16">
                  <c:v>1250</c:v>
                </c:pt>
                <c:pt idx="17">
                  <c:v>1275</c:v>
                </c:pt>
                <c:pt idx="18">
                  <c:v>1300</c:v>
                </c:pt>
                <c:pt idx="19">
                  <c:v>1325</c:v>
                </c:pt>
                <c:pt idx="20">
                  <c:v>1350</c:v>
                </c:pt>
                <c:pt idx="21">
                  <c:v>1375</c:v>
                </c:pt>
                <c:pt idx="22">
                  <c:v>1400</c:v>
                </c:pt>
                <c:pt idx="23">
                  <c:v>1425</c:v>
                </c:pt>
                <c:pt idx="24">
                  <c:v>1450</c:v>
                </c:pt>
                <c:pt idx="25">
                  <c:v>1475</c:v>
                </c:pt>
                <c:pt idx="26">
                  <c:v>1500</c:v>
                </c:pt>
                <c:pt idx="27">
                  <c:v>1611</c:v>
                </c:pt>
                <c:pt idx="28">
                  <c:v>1722</c:v>
                </c:pt>
                <c:pt idx="29">
                  <c:v>1833</c:v>
                </c:pt>
                <c:pt idx="30">
                  <c:v>1944</c:v>
                </c:pt>
                <c:pt idx="31">
                  <c:v>2055</c:v>
                </c:pt>
                <c:pt idx="32">
                  <c:v>2166</c:v>
                </c:pt>
                <c:pt idx="33">
                  <c:v>2277</c:v>
                </c:pt>
                <c:pt idx="34">
                  <c:v>2388</c:v>
                </c:pt>
                <c:pt idx="35">
                  <c:v>2499</c:v>
                </c:pt>
                <c:pt idx="36">
                  <c:v>2613</c:v>
                </c:pt>
                <c:pt idx="37">
                  <c:v>3167</c:v>
                </c:pt>
                <c:pt idx="38">
                  <c:v>3785</c:v>
                </c:pt>
                <c:pt idx="39">
                  <c:v>4545</c:v>
                </c:pt>
                <c:pt idx="40">
                  <c:v>5306</c:v>
                </c:pt>
                <c:pt idx="41">
                  <c:v>5649</c:v>
                </c:pt>
                <c:pt idx="42">
                  <c:v>6128</c:v>
                </c:pt>
                <c:pt idx="43">
                  <c:v>6566</c:v>
                </c:pt>
                <c:pt idx="44">
                  <c:v>6839</c:v>
                </c:pt>
                <c:pt idx="45">
                  <c:v>7244</c:v>
                </c:pt>
                <c:pt idx="46">
                  <c:v>7692</c:v>
                </c:pt>
                <c:pt idx="47">
                  <c:v>7996</c:v>
                </c:pt>
                <c:pt idx="48">
                  <c:v>8439</c:v>
                </c:pt>
                <c:pt idx="49">
                  <c:v>8959</c:v>
                </c:pt>
                <c:pt idx="50">
                  <c:v>9148</c:v>
                </c:pt>
                <c:pt idx="51">
                  <c:v>9249</c:v>
                </c:pt>
                <c:pt idx="52">
                  <c:v>9666</c:v>
                </c:pt>
                <c:pt idx="53">
                  <c:v>9928</c:v>
                </c:pt>
                <c:pt idx="54">
                  <c:v>10178</c:v>
                </c:pt>
                <c:pt idx="55">
                  <c:v>10717</c:v>
                </c:pt>
                <c:pt idx="56">
                  <c:v>11115</c:v>
                </c:pt>
                <c:pt idx="57">
                  <c:v>12073</c:v>
                </c:pt>
                <c:pt idx="58">
                  <c:v>12650</c:v>
                </c:pt>
                <c:pt idx="59">
                  <c:v>12667</c:v>
                </c:pt>
                <c:pt idx="60">
                  <c:v>11877</c:v>
                </c:pt>
                <c:pt idx="61">
                  <c:v>11475</c:v>
                </c:pt>
                <c:pt idx="62">
                  <c:v>11591</c:v>
                </c:pt>
                <c:pt idx="63">
                  <c:v>11518</c:v>
                </c:pt>
                <c:pt idx="64">
                  <c:v>11456</c:v>
                </c:pt>
                <c:pt idx="65">
                  <c:v>11422</c:v>
                </c:pt>
                <c:pt idx="66">
                  <c:v>11403</c:v>
                </c:pt>
                <c:pt idx="67">
                  <c:v>11551</c:v>
                </c:pt>
                <c:pt idx="68">
                  <c:v>11412</c:v>
                </c:pt>
                <c:pt idx="69">
                  <c:v>11381</c:v>
                </c:pt>
                <c:pt idx="70">
                  <c:v>11618</c:v>
                </c:pt>
                <c:pt idx="71">
                  <c:v>11760</c:v>
                </c:pt>
                <c:pt idx="72">
                  <c:v>11723</c:v>
                </c:pt>
                <c:pt idx="73">
                  <c:v>11750</c:v>
                </c:pt>
                <c:pt idx="74">
                  <c:v>11730</c:v>
                </c:pt>
                <c:pt idx="75">
                  <c:v>11725</c:v>
                </c:pt>
                <c:pt idx="76">
                  <c:v>11942</c:v>
                </c:pt>
                <c:pt idx="77">
                  <c:v>12286</c:v>
                </c:pt>
                <c:pt idx="78">
                  <c:v>12270</c:v>
                </c:pt>
                <c:pt idx="79">
                  <c:v>12183</c:v>
                </c:pt>
                <c:pt idx="80">
                  <c:v>11714</c:v>
                </c:pt>
                <c:pt idx="81">
                  <c:v>11677</c:v>
                </c:pt>
                <c:pt idx="82">
                  <c:v>11406</c:v>
                </c:pt>
                <c:pt idx="83">
                  <c:v>11437</c:v>
                </c:pt>
                <c:pt idx="84">
                  <c:v>11480</c:v>
                </c:pt>
                <c:pt idx="85">
                  <c:v>11816</c:v>
                </c:pt>
                <c:pt idx="86">
                  <c:v>12174</c:v>
                </c:pt>
                <c:pt idx="87">
                  <c:v>12368</c:v>
                </c:pt>
                <c:pt idx="88">
                  <c:v>12716</c:v>
                </c:pt>
                <c:pt idx="89">
                  <c:v>13128</c:v>
                </c:pt>
                <c:pt idx="90">
                  <c:v>13115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9B-487D-8B3D-81619DFD8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12528"/>
        <c:axId val="1"/>
      </c:lineChart>
      <c:catAx>
        <c:axId val="30612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760330578512395"/>
              <c:y val="0.877828054298642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12528"/>
        <c:crosses val="autoZero"/>
        <c:crossBetween val="midCat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Wanderbewegung seit 1958</a:t>
            </a:r>
          </a:p>
        </c:rich>
      </c:tx>
      <c:layout>
        <c:manualLayout>
          <c:xMode val="edge"/>
          <c:yMode val="edge"/>
          <c:x val="0.35515548281505727"/>
          <c:y val="3.64964154033406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379705400982E-2"/>
          <c:y val="0.17153315239570097"/>
          <c:w val="0.74631751227495913"/>
          <c:h val="0.67153404342146761"/>
        </c:manualLayout>
      </c:layout>
      <c:lineChart>
        <c:grouping val="standard"/>
        <c:varyColors val="0"/>
        <c:ser>
          <c:idx val="0"/>
          <c:order val="0"/>
          <c:tx>
            <c:strRef>
              <c:f>'Allg_J&amp;S(Z)'!$F$2</c:f>
              <c:strCache>
                <c:ptCount val="1"/>
                <c:pt idx="0">
                  <c:v>Zuzüge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'Allg_J&amp;S(Z)'!$E$3:$E$49</c:f>
              <c:numCache>
                <c:formatCode>General</c:formatCode>
                <c:ptCount val="47"/>
                <c:pt idx="0">
                  <c:v>58</c:v>
                </c:pt>
                <c:pt idx="1">
                  <c:v>59</c:v>
                </c:pt>
                <c:pt idx="2">
                  <c:v>60</c:v>
                </c:pt>
                <c:pt idx="3">
                  <c:v>61</c:v>
                </c:pt>
                <c:pt idx="4">
                  <c:v>62</c:v>
                </c:pt>
                <c:pt idx="5">
                  <c:v>63</c:v>
                </c:pt>
                <c:pt idx="6">
                  <c:v>64</c:v>
                </c:pt>
                <c:pt idx="7">
                  <c:v>65</c:v>
                </c:pt>
                <c:pt idx="8">
                  <c:v>66</c:v>
                </c:pt>
                <c:pt idx="9">
                  <c:v>67</c:v>
                </c:pt>
                <c:pt idx="10">
                  <c:v>68</c:v>
                </c:pt>
                <c:pt idx="11">
                  <c:v>69</c:v>
                </c:pt>
                <c:pt idx="12">
                  <c:v>70</c:v>
                </c:pt>
                <c:pt idx="13">
                  <c:v>71</c:v>
                </c:pt>
                <c:pt idx="14">
                  <c:v>72</c:v>
                </c:pt>
                <c:pt idx="15">
                  <c:v>73</c:v>
                </c:pt>
                <c:pt idx="16">
                  <c:v>74</c:v>
                </c:pt>
                <c:pt idx="17">
                  <c:v>75</c:v>
                </c:pt>
                <c:pt idx="18">
                  <c:v>76</c:v>
                </c:pt>
                <c:pt idx="19">
                  <c:v>77</c:v>
                </c:pt>
                <c:pt idx="20">
                  <c:v>78</c:v>
                </c:pt>
                <c:pt idx="21">
                  <c:v>79</c:v>
                </c:pt>
                <c:pt idx="22">
                  <c:v>80</c:v>
                </c:pt>
                <c:pt idx="23">
                  <c:v>81</c:v>
                </c:pt>
                <c:pt idx="24">
                  <c:v>82</c:v>
                </c:pt>
                <c:pt idx="25">
                  <c:v>83</c:v>
                </c:pt>
                <c:pt idx="26">
                  <c:v>84</c:v>
                </c:pt>
                <c:pt idx="27">
                  <c:v>85</c:v>
                </c:pt>
                <c:pt idx="28">
                  <c:v>86</c:v>
                </c:pt>
                <c:pt idx="29">
                  <c:v>87</c:v>
                </c:pt>
                <c:pt idx="30">
                  <c:v>88</c:v>
                </c:pt>
                <c:pt idx="31">
                  <c:v>89</c:v>
                </c:pt>
                <c:pt idx="32">
                  <c:v>90</c:v>
                </c:pt>
                <c:pt idx="33">
                  <c:v>91</c:v>
                </c:pt>
                <c:pt idx="34">
                  <c:v>92</c:v>
                </c:pt>
                <c:pt idx="35">
                  <c:v>93</c:v>
                </c:pt>
                <c:pt idx="36">
                  <c:v>94</c:v>
                </c:pt>
                <c:pt idx="37">
                  <c:v>95</c:v>
                </c:pt>
                <c:pt idx="38">
                  <c:v>96</c:v>
                </c:pt>
                <c:pt idx="39">
                  <c:v>97</c:v>
                </c:pt>
                <c:pt idx="40">
                  <c:v>98</c:v>
                </c:pt>
                <c:pt idx="41">
                  <c:v>99</c:v>
                </c:pt>
                <c:pt idx="42" formatCode="00">
                  <c:v>0</c:v>
                </c:pt>
                <c:pt idx="43" formatCode="00">
                  <c:v>1</c:v>
                </c:pt>
                <c:pt idx="44" formatCode="00">
                  <c:v>2</c:v>
                </c:pt>
                <c:pt idx="45" formatCode="00">
                  <c:v>3</c:v>
                </c:pt>
                <c:pt idx="46" formatCode="00">
                  <c:v>4</c:v>
                </c:pt>
              </c:numCache>
            </c:numRef>
          </c:cat>
          <c:val>
            <c:numRef>
              <c:f>'Allg_J&amp;S(Z)'!$F$3:$F$49</c:f>
              <c:numCache>
                <c:formatCode>#,##0\ \ \ \ </c:formatCode>
                <c:ptCount val="47"/>
                <c:pt idx="0">
                  <c:v>1528</c:v>
                </c:pt>
                <c:pt idx="1">
                  <c:v>1600</c:v>
                </c:pt>
                <c:pt idx="2">
                  <c:v>2090</c:v>
                </c:pt>
                <c:pt idx="3">
                  <c:v>2173</c:v>
                </c:pt>
                <c:pt idx="4">
                  <c:v>2317</c:v>
                </c:pt>
                <c:pt idx="5">
                  <c:v>2292</c:v>
                </c:pt>
                <c:pt idx="6">
                  <c:v>2092</c:v>
                </c:pt>
                <c:pt idx="7">
                  <c:v>1940</c:v>
                </c:pt>
                <c:pt idx="8">
                  <c:v>2019</c:v>
                </c:pt>
                <c:pt idx="9">
                  <c:v>1956</c:v>
                </c:pt>
                <c:pt idx="10">
                  <c:v>2042</c:v>
                </c:pt>
                <c:pt idx="11">
                  <c:v>2427</c:v>
                </c:pt>
                <c:pt idx="12">
                  <c:v>2508</c:v>
                </c:pt>
                <c:pt idx="13">
                  <c:v>2802</c:v>
                </c:pt>
                <c:pt idx="14">
                  <c:v>2334</c:v>
                </c:pt>
                <c:pt idx="15">
                  <c:v>2500</c:v>
                </c:pt>
                <c:pt idx="16">
                  <c:v>1824</c:v>
                </c:pt>
                <c:pt idx="17">
                  <c:v>1879</c:v>
                </c:pt>
                <c:pt idx="18">
                  <c:v>2197</c:v>
                </c:pt>
                <c:pt idx="19">
                  <c:v>1418</c:v>
                </c:pt>
                <c:pt idx="20">
                  <c:v>1790</c:v>
                </c:pt>
                <c:pt idx="21">
                  <c:v>1712</c:v>
                </c:pt>
                <c:pt idx="22">
                  <c:v>2139</c:v>
                </c:pt>
                <c:pt idx="23">
                  <c:v>1932</c:v>
                </c:pt>
                <c:pt idx="24">
                  <c:v>1696</c:v>
                </c:pt>
                <c:pt idx="25">
                  <c:v>1621</c:v>
                </c:pt>
                <c:pt idx="26">
                  <c:v>1936</c:v>
                </c:pt>
                <c:pt idx="27">
                  <c:v>1764</c:v>
                </c:pt>
                <c:pt idx="28">
                  <c:v>1683</c:v>
                </c:pt>
                <c:pt idx="29">
                  <c:v>1755</c:v>
                </c:pt>
                <c:pt idx="30">
                  <c:v>1950</c:v>
                </c:pt>
                <c:pt idx="31">
                  <c:v>1969</c:v>
                </c:pt>
                <c:pt idx="32">
                  <c:v>2194</c:v>
                </c:pt>
                <c:pt idx="33">
                  <c:v>2142</c:v>
                </c:pt>
                <c:pt idx="34">
                  <c:v>1924</c:v>
                </c:pt>
                <c:pt idx="35">
                  <c:v>1743</c:v>
                </c:pt>
                <c:pt idx="36">
                  <c:v>1737</c:v>
                </c:pt>
                <c:pt idx="37">
                  <c:v>1746</c:v>
                </c:pt>
                <c:pt idx="38">
                  <c:v>1680</c:v>
                </c:pt>
                <c:pt idx="39">
                  <c:v>1453</c:v>
                </c:pt>
                <c:pt idx="40">
                  <c:v>1604</c:v>
                </c:pt>
                <c:pt idx="41">
                  <c:v>1792</c:v>
                </c:pt>
                <c:pt idx="42">
                  <c:v>1744</c:v>
                </c:pt>
                <c:pt idx="43">
                  <c:v>1683</c:v>
                </c:pt>
                <c:pt idx="44">
                  <c:v>1733</c:v>
                </c:pt>
                <c:pt idx="45">
                  <c:v>1268</c:v>
                </c:pt>
                <c:pt idx="46">
                  <c:v>1303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DD-4654-A949-4DCA141B201B}"/>
            </c:ext>
          </c:extLst>
        </c:ser>
        <c:ser>
          <c:idx val="1"/>
          <c:order val="1"/>
          <c:tx>
            <c:strRef>
              <c:f>'Allg_J&amp;S(Z)'!$G$2</c:f>
              <c:strCache>
                <c:ptCount val="1"/>
                <c:pt idx="0">
                  <c:v>Wegzüge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'Allg_J&amp;S(Z)'!$E$3:$E$49</c:f>
              <c:numCache>
                <c:formatCode>General</c:formatCode>
                <c:ptCount val="47"/>
                <c:pt idx="0">
                  <c:v>58</c:v>
                </c:pt>
                <c:pt idx="1">
                  <c:v>59</c:v>
                </c:pt>
                <c:pt idx="2">
                  <c:v>60</c:v>
                </c:pt>
                <c:pt idx="3">
                  <c:v>61</c:v>
                </c:pt>
                <c:pt idx="4">
                  <c:v>62</c:v>
                </c:pt>
                <c:pt idx="5">
                  <c:v>63</c:v>
                </c:pt>
                <c:pt idx="6">
                  <c:v>64</c:v>
                </c:pt>
                <c:pt idx="7">
                  <c:v>65</c:v>
                </c:pt>
                <c:pt idx="8">
                  <c:v>66</c:v>
                </c:pt>
                <c:pt idx="9">
                  <c:v>67</c:v>
                </c:pt>
                <c:pt idx="10">
                  <c:v>68</c:v>
                </c:pt>
                <c:pt idx="11">
                  <c:v>69</c:v>
                </c:pt>
                <c:pt idx="12">
                  <c:v>70</c:v>
                </c:pt>
                <c:pt idx="13">
                  <c:v>71</c:v>
                </c:pt>
                <c:pt idx="14">
                  <c:v>72</c:v>
                </c:pt>
                <c:pt idx="15">
                  <c:v>73</c:v>
                </c:pt>
                <c:pt idx="16">
                  <c:v>74</c:v>
                </c:pt>
                <c:pt idx="17">
                  <c:v>75</c:v>
                </c:pt>
                <c:pt idx="18">
                  <c:v>76</c:v>
                </c:pt>
                <c:pt idx="19">
                  <c:v>77</c:v>
                </c:pt>
                <c:pt idx="20">
                  <c:v>78</c:v>
                </c:pt>
                <c:pt idx="21">
                  <c:v>79</c:v>
                </c:pt>
                <c:pt idx="22">
                  <c:v>80</c:v>
                </c:pt>
                <c:pt idx="23">
                  <c:v>81</c:v>
                </c:pt>
                <c:pt idx="24">
                  <c:v>82</c:v>
                </c:pt>
                <c:pt idx="25">
                  <c:v>83</c:v>
                </c:pt>
                <c:pt idx="26">
                  <c:v>84</c:v>
                </c:pt>
                <c:pt idx="27">
                  <c:v>85</c:v>
                </c:pt>
                <c:pt idx="28">
                  <c:v>86</c:v>
                </c:pt>
                <c:pt idx="29">
                  <c:v>87</c:v>
                </c:pt>
                <c:pt idx="30">
                  <c:v>88</c:v>
                </c:pt>
                <c:pt idx="31">
                  <c:v>89</c:v>
                </c:pt>
                <c:pt idx="32">
                  <c:v>90</c:v>
                </c:pt>
                <c:pt idx="33">
                  <c:v>91</c:v>
                </c:pt>
                <c:pt idx="34">
                  <c:v>92</c:v>
                </c:pt>
                <c:pt idx="35">
                  <c:v>93</c:v>
                </c:pt>
                <c:pt idx="36">
                  <c:v>94</c:v>
                </c:pt>
                <c:pt idx="37">
                  <c:v>95</c:v>
                </c:pt>
                <c:pt idx="38">
                  <c:v>96</c:v>
                </c:pt>
                <c:pt idx="39">
                  <c:v>97</c:v>
                </c:pt>
                <c:pt idx="40">
                  <c:v>98</c:v>
                </c:pt>
                <c:pt idx="41">
                  <c:v>99</c:v>
                </c:pt>
                <c:pt idx="42" formatCode="00">
                  <c:v>0</c:v>
                </c:pt>
                <c:pt idx="43" formatCode="00">
                  <c:v>1</c:v>
                </c:pt>
                <c:pt idx="44" formatCode="00">
                  <c:v>2</c:v>
                </c:pt>
                <c:pt idx="45" formatCode="00">
                  <c:v>3</c:v>
                </c:pt>
                <c:pt idx="46" formatCode="00">
                  <c:v>4</c:v>
                </c:pt>
              </c:numCache>
            </c:numRef>
          </c:cat>
          <c:val>
            <c:numRef>
              <c:f>'Allg_J&amp;S(Z)'!$G$3:$G$49</c:f>
              <c:numCache>
                <c:formatCode>#,##0\ \ \ \ </c:formatCode>
                <c:ptCount val="47"/>
                <c:pt idx="0">
                  <c:v>1443</c:v>
                </c:pt>
                <c:pt idx="1">
                  <c:v>1357</c:v>
                </c:pt>
                <c:pt idx="2">
                  <c:v>1699</c:v>
                </c:pt>
                <c:pt idx="3">
                  <c:v>2108</c:v>
                </c:pt>
                <c:pt idx="4">
                  <c:v>2068</c:v>
                </c:pt>
                <c:pt idx="5">
                  <c:v>1955</c:v>
                </c:pt>
                <c:pt idx="6">
                  <c:v>2114</c:v>
                </c:pt>
                <c:pt idx="7">
                  <c:v>2003</c:v>
                </c:pt>
                <c:pt idx="8">
                  <c:v>1803</c:v>
                </c:pt>
                <c:pt idx="9">
                  <c:v>1876</c:v>
                </c:pt>
                <c:pt idx="10">
                  <c:v>1924</c:v>
                </c:pt>
                <c:pt idx="11">
                  <c:v>2011</c:v>
                </c:pt>
                <c:pt idx="12">
                  <c:v>2032</c:v>
                </c:pt>
                <c:pt idx="13">
                  <c:v>2899</c:v>
                </c:pt>
                <c:pt idx="14">
                  <c:v>1899</c:v>
                </c:pt>
                <c:pt idx="15">
                  <c:v>2583</c:v>
                </c:pt>
                <c:pt idx="16">
                  <c:v>2314</c:v>
                </c:pt>
                <c:pt idx="17">
                  <c:v>2258</c:v>
                </c:pt>
                <c:pt idx="18">
                  <c:v>2506</c:v>
                </c:pt>
                <c:pt idx="19">
                  <c:v>1556</c:v>
                </c:pt>
                <c:pt idx="20">
                  <c:v>1887</c:v>
                </c:pt>
                <c:pt idx="21">
                  <c:v>1808</c:v>
                </c:pt>
                <c:pt idx="22">
                  <c:v>2223</c:v>
                </c:pt>
                <c:pt idx="23">
                  <c:v>1843</c:v>
                </c:pt>
                <c:pt idx="24">
                  <c:v>1872</c:v>
                </c:pt>
                <c:pt idx="25">
                  <c:v>1706</c:v>
                </c:pt>
                <c:pt idx="26">
                  <c:v>1720</c:v>
                </c:pt>
                <c:pt idx="27">
                  <c:v>1690</c:v>
                </c:pt>
                <c:pt idx="28">
                  <c:v>1757</c:v>
                </c:pt>
                <c:pt idx="29">
                  <c:v>1774</c:v>
                </c:pt>
                <c:pt idx="30">
                  <c:v>2003</c:v>
                </c:pt>
                <c:pt idx="31">
                  <c:v>1947</c:v>
                </c:pt>
                <c:pt idx="32">
                  <c:v>1993</c:v>
                </c:pt>
                <c:pt idx="33">
                  <c:v>1794</c:v>
                </c:pt>
                <c:pt idx="34">
                  <c:v>1995</c:v>
                </c:pt>
                <c:pt idx="35">
                  <c:v>1825</c:v>
                </c:pt>
                <c:pt idx="36">
                  <c:v>1768</c:v>
                </c:pt>
                <c:pt idx="37">
                  <c:v>1878</c:v>
                </c:pt>
                <c:pt idx="38">
                  <c:v>1885</c:v>
                </c:pt>
                <c:pt idx="39">
                  <c:v>1590</c:v>
                </c:pt>
                <c:pt idx="40">
                  <c:v>1373</c:v>
                </c:pt>
                <c:pt idx="41">
                  <c:v>1513</c:v>
                </c:pt>
                <c:pt idx="42">
                  <c:v>1429</c:v>
                </c:pt>
                <c:pt idx="43">
                  <c:v>1464</c:v>
                </c:pt>
                <c:pt idx="44">
                  <c:v>1372</c:v>
                </c:pt>
                <c:pt idx="45">
                  <c:v>1056</c:v>
                </c:pt>
                <c:pt idx="46">
                  <c:v>1368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DD-4654-A949-4DCA141B2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590928"/>
        <c:axId val="1"/>
      </c:lineChart>
      <c:catAx>
        <c:axId val="30590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86088379705400986"/>
              <c:y val="0.868614686599507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in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59092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288052373158762"/>
          <c:y val="0.31021953092839538"/>
          <c:w val="0.13747954173486088"/>
          <c:h val="0.1423360200730284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Herkunft der Einwohner (zivilrechtlich)</a:t>
            </a:r>
          </a:p>
        </c:rich>
      </c:tx>
      <c:layout>
        <c:manualLayout>
          <c:xMode val="edge"/>
          <c:yMode val="edge"/>
          <c:x val="0.27377071094607369"/>
          <c:y val="4.081632653061224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3278715162905964"/>
          <c:y val="0.40408163265306124"/>
          <c:w val="0.33442649720358703"/>
          <c:h val="0.33061224489795921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F8E2-4912-8CA8-AC8B04182C3E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8E2-4912-8CA8-AC8B04182C3E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8E2-4912-8CA8-AC8B04182C3E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61967262717135241"/>
                  <c:y val="0.33877551020408164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E2-4912-8CA8-AC8B04182C3E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31803304145831318"/>
                  <c:y val="0.76326530612244903"/>
                </c:manualLayout>
              </c:layout>
              <c:tx>
                <c:rich>
                  <a:bodyPr/>
                  <a:lstStyle/>
                  <a:p>
                    <a:pPr>
                      <a:defRPr sz="8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Niederlassung CH
49%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F8E2-4912-8CA8-AC8B04182C3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8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Ortsbürger
11%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8E2-4912-8CA8-AC8B04182C3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40491835690826466"/>
                  <c:y val="0.24897959183673468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E2-4912-8CA8-AC8B04182C3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'Allg_J&amp;S(Z)'!$E$69:$E$71</c:f>
              <c:strCache>
                <c:ptCount val="3"/>
                <c:pt idx="0">
                  <c:v>Bürger Ausland</c:v>
                </c:pt>
                <c:pt idx="1">
                  <c:v>Niederlassung CH</c:v>
                </c:pt>
                <c:pt idx="2">
                  <c:v>Ortsbürger</c:v>
                </c:pt>
              </c:strCache>
            </c:strRef>
          </c:cat>
          <c:val>
            <c:numRef>
              <c:f>'Allg_J&amp;S(Z)'!$G$69:$G$71</c:f>
              <c:numCache>
                <c:formatCode>General</c:formatCode>
                <c:ptCount val="3"/>
                <c:pt idx="0">
                  <c:v>40</c:v>
                </c:pt>
                <c:pt idx="1">
                  <c:v>50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E2-4912-8CA8-AC8B04182C3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Geburten / Todesfälle</a:t>
            </a:r>
          </a:p>
        </c:rich>
      </c:tx>
      <c:layout>
        <c:manualLayout>
          <c:xMode val="edge"/>
          <c:yMode val="edge"/>
          <c:x val="0.38486842105263158"/>
          <c:y val="3.438400226092723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1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5.2631578947368418E-2"/>
          <c:y val="0.14326667608719679"/>
          <c:w val="0.94078947368421051"/>
          <c:h val="0.704872046349008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'Allg_J&amp;S(Z)'!$B$2</c:f>
              <c:strCache>
                <c:ptCount val="1"/>
                <c:pt idx="0">
                  <c:v>Geburten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'Allg_J&amp;S(Z)'!$A$3:$A$33</c:f>
              <c:numCache>
                <c:formatCode>General</c:formatCode>
                <c:ptCount val="31"/>
                <c:pt idx="0">
                  <c:v>74</c:v>
                </c:pt>
                <c:pt idx="1">
                  <c:v>75</c:v>
                </c:pt>
                <c:pt idx="2">
                  <c:v>76</c:v>
                </c:pt>
                <c:pt idx="3">
                  <c:v>77</c:v>
                </c:pt>
                <c:pt idx="4">
                  <c:v>78</c:v>
                </c:pt>
                <c:pt idx="5">
                  <c:v>79</c:v>
                </c:pt>
                <c:pt idx="6">
                  <c:v>80</c:v>
                </c:pt>
                <c:pt idx="7">
                  <c:v>81</c:v>
                </c:pt>
                <c:pt idx="8">
                  <c:v>82</c:v>
                </c:pt>
                <c:pt idx="9">
                  <c:v>83</c:v>
                </c:pt>
                <c:pt idx="10">
                  <c:v>84</c:v>
                </c:pt>
                <c:pt idx="11">
                  <c:v>85</c:v>
                </c:pt>
                <c:pt idx="12">
                  <c:v>86</c:v>
                </c:pt>
                <c:pt idx="13">
                  <c:v>87</c:v>
                </c:pt>
                <c:pt idx="14">
                  <c:v>88</c:v>
                </c:pt>
                <c:pt idx="15">
                  <c:v>89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96</c:v>
                </c:pt>
                <c:pt idx="23">
                  <c:v>97</c:v>
                </c:pt>
                <c:pt idx="24">
                  <c:v>98</c:v>
                </c:pt>
                <c:pt idx="25">
                  <c:v>99</c:v>
                </c:pt>
                <c:pt idx="26" formatCode="00">
                  <c:v>0</c:v>
                </c:pt>
                <c:pt idx="27" formatCode="00">
                  <c:v>1</c:v>
                </c:pt>
                <c:pt idx="28" formatCode="00">
                  <c:v>2</c:v>
                </c:pt>
                <c:pt idx="29" formatCode="00">
                  <c:v>3</c:v>
                </c:pt>
                <c:pt idx="30" formatCode="00">
                  <c:v>4</c:v>
                </c:pt>
              </c:numCache>
            </c:numRef>
          </c:cat>
          <c:val>
            <c:numRef>
              <c:f>'Allg_J&amp;S(Z)'!$B$3:$B$33</c:f>
              <c:numCache>
                <c:formatCode>General</c:formatCode>
                <c:ptCount val="31"/>
                <c:pt idx="0">
                  <c:v>137</c:v>
                </c:pt>
                <c:pt idx="1">
                  <c:v>123</c:v>
                </c:pt>
                <c:pt idx="2">
                  <c:v>107</c:v>
                </c:pt>
                <c:pt idx="3">
                  <c:v>122</c:v>
                </c:pt>
                <c:pt idx="4">
                  <c:v>105</c:v>
                </c:pt>
                <c:pt idx="5">
                  <c:v>116</c:v>
                </c:pt>
                <c:pt idx="6">
                  <c:v>124</c:v>
                </c:pt>
                <c:pt idx="7">
                  <c:v>123</c:v>
                </c:pt>
                <c:pt idx="8">
                  <c:v>120</c:v>
                </c:pt>
                <c:pt idx="9">
                  <c:v>124</c:v>
                </c:pt>
                <c:pt idx="10">
                  <c:v>105</c:v>
                </c:pt>
                <c:pt idx="11">
                  <c:v>142</c:v>
                </c:pt>
                <c:pt idx="12">
                  <c:v>109</c:v>
                </c:pt>
                <c:pt idx="13">
                  <c:v>128</c:v>
                </c:pt>
                <c:pt idx="14">
                  <c:v>130</c:v>
                </c:pt>
                <c:pt idx="15">
                  <c:v>125</c:v>
                </c:pt>
                <c:pt idx="16">
                  <c:v>126</c:v>
                </c:pt>
                <c:pt idx="17">
                  <c:v>142</c:v>
                </c:pt>
                <c:pt idx="18">
                  <c:v>140</c:v>
                </c:pt>
                <c:pt idx="19">
                  <c:v>156</c:v>
                </c:pt>
                <c:pt idx="20">
                  <c:v>131</c:v>
                </c:pt>
                <c:pt idx="21">
                  <c:v>117</c:v>
                </c:pt>
                <c:pt idx="22">
                  <c:v>133</c:v>
                </c:pt>
                <c:pt idx="23">
                  <c:v>123</c:v>
                </c:pt>
                <c:pt idx="24">
                  <c:v>112</c:v>
                </c:pt>
                <c:pt idx="25">
                  <c:v>146</c:v>
                </c:pt>
                <c:pt idx="26">
                  <c:v>139</c:v>
                </c:pt>
                <c:pt idx="27">
                  <c:v>134</c:v>
                </c:pt>
                <c:pt idx="28">
                  <c:v>175</c:v>
                </c:pt>
                <c:pt idx="29">
                  <c:v>162</c:v>
                </c:pt>
                <c:pt idx="30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6-481A-937D-292688783B6F}"/>
            </c:ext>
          </c:extLst>
        </c:ser>
        <c:ser>
          <c:idx val="1"/>
          <c:order val="1"/>
          <c:tx>
            <c:strRef>
              <c:f>'Allg_J&amp;S(Z)'!$C$2</c:f>
              <c:strCache>
                <c:ptCount val="1"/>
                <c:pt idx="0">
                  <c:v>Todesfälle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'Allg_J&amp;S(Z)'!$A$3:$A$27</c:f>
              <c:numCache>
                <c:formatCode>General</c:formatCode>
                <c:ptCount val="25"/>
                <c:pt idx="0">
                  <c:v>74</c:v>
                </c:pt>
                <c:pt idx="1">
                  <c:v>75</c:v>
                </c:pt>
                <c:pt idx="2">
                  <c:v>76</c:v>
                </c:pt>
                <c:pt idx="3">
                  <c:v>77</c:v>
                </c:pt>
                <c:pt idx="4">
                  <c:v>78</c:v>
                </c:pt>
                <c:pt idx="5">
                  <c:v>79</c:v>
                </c:pt>
                <c:pt idx="6">
                  <c:v>80</c:v>
                </c:pt>
                <c:pt idx="7">
                  <c:v>81</c:v>
                </c:pt>
                <c:pt idx="8">
                  <c:v>82</c:v>
                </c:pt>
                <c:pt idx="9">
                  <c:v>83</c:v>
                </c:pt>
                <c:pt idx="10">
                  <c:v>84</c:v>
                </c:pt>
                <c:pt idx="11">
                  <c:v>85</c:v>
                </c:pt>
                <c:pt idx="12">
                  <c:v>86</c:v>
                </c:pt>
                <c:pt idx="13">
                  <c:v>87</c:v>
                </c:pt>
                <c:pt idx="14">
                  <c:v>88</c:v>
                </c:pt>
                <c:pt idx="15">
                  <c:v>89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96</c:v>
                </c:pt>
                <c:pt idx="23">
                  <c:v>97</c:v>
                </c:pt>
                <c:pt idx="24">
                  <c:v>98</c:v>
                </c:pt>
              </c:numCache>
            </c:numRef>
          </c:cat>
          <c:val>
            <c:numRef>
              <c:f>'Allg_J&amp;S(Z)'!$C$3:$C$33</c:f>
              <c:numCache>
                <c:formatCode>General</c:formatCode>
                <c:ptCount val="31"/>
                <c:pt idx="0">
                  <c:v>46</c:v>
                </c:pt>
                <c:pt idx="1">
                  <c:v>64</c:v>
                </c:pt>
                <c:pt idx="2">
                  <c:v>58</c:v>
                </c:pt>
                <c:pt idx="3">
                  <c:v>61</c:v>
                </c:pt>
                <c:pt idx="4">
                  <c:v>60</c:v>
                </c:pt>
                <c:pt idx="5">
                  <c:v>59</c:v>
                </c:pt>
                <c:pt idx="6">
                  <c:v>62</c:v>
                </c:pt>
                <c:pt idx="7">
                  <c:v>50</c:v>
                </c:pt>
                <c:pt idx="8">
                  <c:v>79</c:v>
                </c:pt>
                <c:pt idx="9">
                  <c:v>64</c:v>
                </c:pt>
                <c:pt idx="10">
                  <c:v>81</c:v>
                </c:pt>
                <c:pt idx="11">
                  <c:v>64</c:v>
                </c:pt>
                <c:pt idx="12">
                  <c:v>64</c:v>
                </c:pt>
                <c:pt idx="13">
                  <c:v>75</c:v>
                </c:pt>
                <c:pt idx="14">
                  <c:v>70</c:v>
                </c:pt>
                <c:pt idx="15">
                  <c:v>63</c:v>
                </c:pt>
                <c:pt idx="16">
                  <c:v>72</c:v>
                </c:pt>
                <c:pt idx="17">
                  <c:v>75</c:v>
                </c:pt>
                <c:pt idx="18">
                  <c:v>68</c:v>
                </c:pt>
                <c:pt idx="19">
                  <c:v>77</c:v>
                </c:pt>
                <c:pt idx="20">
                  <c:v>88</c:v>
                </c:pt>
                <c:pt idx="21">
                  <c:v>79</c:v>
                </c:pt>
                <c:pt idx="22">
                  <c:v>94</c:v>
                </c:pt>
                <c:pt idx="23">
                  <c:v>75</c:v>
                </c:pt>
                <c:pt idx="24">
                  <c:v>73</c:v>
                </c:pt>
                <c:pt idx="25">
                  <c:v>94</c:v>
                </c:pt>
                <c:pt idx="26">
                  <c:v>77</c:v>
                </c:pt>
                <c:pt idx="27">
                  <c:v>82</c:v>
                </c:pt>
                <c:pt idx="28">
                  <c:v>91</c:v>
                </c:pt>
                <c:pt idx="29">
                  <c:v>92</c:v>
                </c:pt>
                <c:pt idx="30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6-481A-937D-292688783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15888"/>
        <c:axId val="1"/>
        <c:axId val="0"/>
      </c:bar3DChart>
      <c:catAx>
        <c:axId val="30615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506578947368424"/>
              <c:y val="0.9111760599145716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158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039473684210525"/>
          <c:y val="0.17765067834812404"/>
          <c:w val="0.1118421052631579"/>
          <c:h val="0.111748007348013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</a:t>
            </a:r>
          </a:p>
        </c:rich>
      </c:tx>
      <c:layout>
        <c:manualLayout>
          <c:xMode val="edge"/>
          <c:yMode val="edge"/>
          <c:x val="0.41021449802314308"/>
          <c:y val="3.25815333782047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551971427077512E-2"/>
          <c:y val="0.17794529768096431"/>
          <c:w val="0.78089024924887485"/>
          <c:h val="0.709274918925533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'Allg_J&amp;S(Z)'!$F$52</c:f>
              <c:strCache>
                <c:ptCount val="1"/>
                <c:pt idx="0">
                  <c:v>2002  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'Allg_J&amp;S(Z)'!$F$53:$F$62</c:f>
              <c:numCache>
                <c:formatCode>#,##0</c:formatCode>
                <c:ptCount val="10"/>
                <c:pt idx="0">
                  <c:v>1334</c:v>
                </c:pt>
                <c:pt idx="1">
                  <c:v>1324</c:v>
                </c:pt>
                <c:pt idx="2">
                  <c:v>2191</c:v>
                </c:pt>
                <c:pt idx="3">
                  <c:v>2183</c:v>
                </c:pt>
                <c:pt idx="4">
                  <c:v>1833</c:v>
                </c:pt>
                <c:pt idx="5">
                  <c:v>1651</c:v>
                </c:pt>
                <c:pt idx="6">
                  <c:v>1127</c:v>
                </c:pt>
                <c:pt idx="7">
                  <c:v>770</c:v>
                </c:pt>
                <c:pt idx="8">
                  <c:v>274</c:v>
                </c:pt>
                <c:pt idx="9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97-421A-90ED-57DAF0423B01}"/>
            </c:ext>
          </c:extLst>
        </c:ser>
        <c:ser>
          <c:idx val="1"/>
          <c:order val="1"/>
          <c:tx>
            <c:strRef>
              <c:f>'Allg_J&amp;S(Z)'!$G$52</c:f>
              <c:strCache>
                <c:ptCount val="1"/>
                <c:pt idx="0">
                  <c:v>2003  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'Allg_J&amp;S(Z)'!$G$53:$G$62</c:f>
              <c:numCache>
                <c:formatCode>#,##0</c:formatCode>
                <c:ptCount val="10"/>
                <c:pt idx="0">
                  <c:v>1229</c:v>
                </c:pt>
                <c:pt idx="1">
                  <c:v>1247</c:v>
                </c:pt>
                <c:pt idx="2">
                  <c:v>2048</c:v>
                </c:pt>
                <c:pt idx="3">
                  <c:v>2201</c:v>
                </c:pt>
                <c:pt idx="4">
                  <c:v>1913</c:v>
                </c:pt>
                <c:pt idx="5">
                  <c:v>1666</c:v>
                </c:pt>
                <c:pt idx="6">
                  <c:v>1181</c:v>
                </c:pt>
                <c:pt idx="7">
                  <c:v>808</c:v>
                </c:pt>
                <c:pt idx="8">
                  <c:v>337</c:v>
                </c:pt>
                <c:pt idx="9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97-421A-90ED-57DAF0423B01}"/>
            </c:ext>
          </c:extLst>
        </c:ser>
        <c:ser>
          <c:idx val="2"/>
          <c:order val="2"/>
          <c:tx>
            <c:strRef>
              <c:f>'Allg_J&amp;S(Z)'!$H$52</c:f>
              <c:strCache>
                <c:ptCount val="1"/>
                <c:pt idx="0">
                  <c:v>2004  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'Allg_J&amp;S(Z)'!$H$53:$H$62</c:f>
              <c:numCache>
                <c:formatCode>#,##0</c:formatCode>
                <c:ptCount val="10"/>
                <c:pt idx="0">
                  <c:v>1273</c:v>
                </c:pt>
                <c:pt idx="1">
                  <c:v>1234</c:v>
                </c:pt>
                <c:pt idx="2">
                  <c:v>2047</c:v>
                </c:pt>
                <c:pt idx="3">
                  <c:v>2128</c:v>
                </c:pt>
                <c:pt idx="4">
                  <c:v>1969</c:v>
                </c:pt>
                <c:pt idx="5">
                  <c:v>1621</c:v>
                </c:pt>
                <c:pt idx="6">
                  <c:v>1176</c:v>
                </c:pt>
                <c:pt idx="7">
                  <c:v>831</c:v>
                </c:pt>
                <c:pt idx="8">
                  <c:v>363</c:v>
                </c:pt>
                <c:pt idx="9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97-421A-90ED-57DAF0423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608208"/>
        <c:axId val="1"/>
      </c:barChart>
      <c:catAx>
        <c:axId val="3060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082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9456414629143255"/>
          <c:y val="0.45363519549654285"/>
          <c:w val="9.2257075860626564E-2"/>
          <c:h val="0.1604013950927002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Starts über Opfikon</a:t>
            </a:r>
          </a:p>
        </c:rich>
      </c:tx>
      <c:layout>
        <c:manualLayout>
          <c:xMode val="edge"/>
          <c:yMode val="edge"/>
          <c:x val="0.40592651320386747"/>
          <c:y val="2.564111736320027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6.8148246742255128E-2"/>
          <c:y val="0.13186860358217284"/>
          <c:w val="0.92592726551977067"/>
          <c:h val="0.6849841352740644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'Ges_Umw(Z)'!$A$2:$A$16</c:f>
              <c:numCache>
                <c:formatCode>General</c:formatCode>
                <c:ptCount val="15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>
                  <c:v>97</c:v>
                </c:pt>
                <c:pt idx="8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  <c:pt idx="13" formatCode="00">
                  <c:v>3</c:v>
                </c:pt>
                <c:pt idx="14" formatCode="00">
                  <c:v>4</c:v>
                </c:pt>
              </c:numCache>
            </c:numRef>
          </c:cat>
          <c:val>
            <c:numRef>
              <c:f>'Ges_Umw(Z)'!$B$2:$B$16</c:f>
              <c:numCache>
                <c:formatCode>General</c:formatCode>
                <c:ptCount val="15"/>
                <c:pt idx="0">
                  <c:v>11930</c:v>
                </c:pt>
                <c:pt idx="1">
                  <c:v>10418</c:v>
                </c:pt>
                <c:pt idx="2">
                  <c:v>14102</c:v>
                </c:pt>
                <c:pt idx="3">
                  <c:v>14501</c:v>
                </c:pt>
                <c:pt idx="4">
                  <c:v>16486</c:v>
                </c:pt>
                <c:pt idx="5">
                  <c:v>18643</c:v>
                </c:pt>
                <c:pt idx="6">
                  <c:v>21055</c:v>
                </c:pt>
                <c:pt idx="7">
                  <c:v>35849</c:v>
                </c:pt>
                <c:pt idx="8">
                  <c:v>36265</c:v>
                </c:pt>
                <c:pt idx="9">
                  <c:v>37228</c:v>
                </c:pt>
                <c:pt idx="10">
                  <c:v>58199</c:v>
                </c:pt>
                <c:pt idx="11">
                  <c:v>32669</c:v>
                </c:pt>
                <c:pt idx="12">
                  <c:v>27673</c:v>
                </c:pt>
                <c:pt idx="13">
                  <c:v>28891</c:v>
                </c:pt>
                <c:pt idx="14">
                  <c:v>14152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CA-45A9-A338-80AE74399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0650928"/>
        <c:axId val="1"/>
        <c:axId val="0"/>
      </c:bar3DChart>
      <c:catAx>
        <c:axId val="3065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0650928"/>
        <c:crosses val="autoZero"/>
        <c:crossBetween val="between"/>
        <c:majorUnit val="1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Abfallverteilung 2004</a:t>
            </a:r>
          </a:p>
        </c:rich>
      </c:tx>
      <c:layout>
        <c:manualLayout>
          <c:xMode val="edge"/>
          <c:yMode val="edge"/>
          <c:x val="0.41037096407836238"/>
          <c:y val="4.147474770203526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8963019333071952"/>
          <c:y val="0.43318069822125715"/>
          <c:w val="0.22222254372474498"/>
          <c:h val="0.27649831801356839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6645-4A83-A7F5-F2C459B50ECB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645-4A83-A7F5-F2C459B50ECB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645-4A83-A7F5-F2C459B50ECB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645-4A83-A7F5-F2C459B50ECB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6645-4A83-A7F5-F2C459B50ECB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645-4A83-A7F5-F2C459B50ECB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Kehricht
33%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6645-4A83-A7F5-F2C459B50ECB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8814870970588788"/>
                  <c:y val="0.30875645511515137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645-4A83-A7F5-F2C459B50ECB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41037096407836238"/>
                  <c:y val="0.26267340211288998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45-4A83-A7F5-F2C459B50ECB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45333398919847973"/>
                  <c:y val="0.2534567915124377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Diverses
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6645-4A83-A7F5-F2C459B50EC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Ges_Umw3!$D$28:$I$28</c:f>
              <c:strCache>
                <c:ptCount val="6"/>
                <c:pt idx="0">
                  <c:v>Kehricht</c:v>
                </c:pt>
                <c:pt idx="1">
                  <c:v>Grüngut</c:v>
                </c:pt>
                <c:pt idx="2">
                  <c:v>Papier</c:v>
                </c:pt>
                <c:pt idx="3">
                  <c:v>Glas</c:v>
                </c:pt>
                <c:pt idx="4">
                  <c:v>Metall</c:v>
                </c:pt>
                <c:pt idx="5">
                  <c:v>Diverses</c:v>
                </c:pt>
              </c:strCache>
            </c:strRef>
          </c:cat>
          <c:val>
            <c:numRef>
              <c:f>Ges_Umw3!$D$39:$I$39</c:f>
              <c:numCache>
                <c:formatCode>#,##0\ \ \ </c:formatCode>
                <c:ptCount val="6"/>
                <c:pt idx="0">
                  <c:v>1570</c:v>
                </c:pt>
                <c:pt idx="1">
                  <c:v>1308</c:v>
                </c:pt>
                <c:pt idx="2">
                  <c:v>1089</c:v>
                </c:pt>
                <c:pt idx="3">
                  <c:v>388</c:v>
                </c:pt>
                <c:pt idx="4">
                  <c:v>143</c:v>
                </c:pt>
                <c:pt idx="5">
                  <c:v>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45-4A83-A7F5-F2C459B50E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Verteilung der Unterstützungsfälle im 2004 (793 Fälle)</a:t>
            </a:r>
          </a:p>
        </c:rich>
      </c:tx>
      <c:layout>
        <c:manualLayout>
          <c:xMode val="edge"/>
          <c:yMode val="edge"/>
          <c:x val="0.22848235231188918"/>
          <c:y val="1.567400518283022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500813803327042"/>
          <c:y val="0.3228845067663027"/>
          <c:w val="0.5915501998211925"/>
          <c:h val="0.47022015548490687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E8C-4A29-8495-C3237BD93E4D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E8C-4A29-8495-C3237BD93E4D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2E8C-4A29-8495-C3237BD93E4D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2E8C-4A29-8495-C3237BD93E4D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2E8C-4A29-8495-C3237BD93E4D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2E8C-4A29-8495-C3237BD93E4D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54616671888252954"/>
                  <c:y val="0.163009653901434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8C-4A29-8495-C3237BD93E4D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80281812832876132"/>
                  <c:y val="0.4670853544483408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8C-4A29-8495-C3237BD93E4D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66197284265704881"/>
                  <c:y val="0.755487049812417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E8C-4A29-8495-C3237BD93E4D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4741837132355752"/>
                  <c:y val="0.793104662251209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8C-4A29-8495-C3237BD93E4D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13302054757883958"/>
                  <c:y val="0.2570536849984157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E8C-4A29-8495-C3237BD93E4D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5524310941643045"/>
                  <c:y val="0.1285268424992078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8C-4A29-8495-C3237BD93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'Sozial(Z)'!$A$2:$B$7</c:f>
              <c:strCache>
                <c:ptCount val="6"/>
                <c:pt idx="0">
                  <c:v>Schweizer, Bürger Kt. Zürich</c:v>
                </c:pt>
                <c:pt idx="1">
                  <c:v>Schweizer, Bürger übrige Kantone</c:v>
                </c:pt>
                <c:pt idx="2">
                  <c:v>Schweizer Heimatgemeinde</c:v>
                </c:pt>
                <c:pt idx="3">
                  <c:v>Ausländer Wohngemeinde</c:v>
                </c:pt>
                <c:pt idx="4">
                  <c:v>Ausländer zu Lasten Staat</c:v>
                </c:pt>
                <c:pt idx="5">
                  <c:v>Ausländer zu Lasten Bund</c:v>
                </c:pt>
              </c:strCache>
            </c:strRef>
          </c:cat>
          <c:val>
            <c:numRef>
              <c:f>'Sozial(Z)'!$C$2:$C$7</c:f>
              <c:numCache>
                <c:formatCode>#,##0.00</c:formatCode>
                <c:ptCount val="6"/>
                <c:pt idx="0">
                  <c:v>14</c:v>
                </c:pt>
                <c:pt idx="1">
                  <c:v>23</c:v>
                </c:pt>
                <c:pt idx="2">
                  <c:v>3</c:v>
                </c:pt>
                <c:pt idx="3">
                  <c:v>29</c:v>
                </c:pt>
                <c:pt idx="4">
                  <c:v>24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8C-4A29-8495-C3237BD93E4D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Vergleich Rente / Teuerung</a:t>
            </a:r>
          </a:p>
        </c:rich>
      </c:tx>
      <c:layout>
        <c:manualLayout>
          <c:xMode val="edge"/>
          <c:yMode val="edge"/>
          <c:x val="0.35573798967244308"/>
          <c:y val="4.0650729251851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655754239045082"/>
          <c:y val="0.26016466721185222"/>
          <c:w val="0.50491843695443528"/>
          <c:h val="0.48780875102222293"/>
        </c:manualLayout>
      </c:layout>
      <c:lineChart>
        <c:grouping val="standard"/>
        <c:varyColors val="0"/>
        <c:ser>
          <c:idx val="0"/>
          <c:order val="0"/>
          <c:tx>
            <c:strRef>
              <c:f>'Sozial(Z)'!$A$14</c:f>
              <c:strCache>
                <c:ptCount val="1"/>
                <c:pt idx="0">
                  <c:v>AHV -Rente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'Sozial(Z)'!$B$13:$J$13</c:f>
              <c:numCache>
                <c:formatCode>General</c:formatCode>
                <c:ptCount val="9"/>
                <c:pt idx="0">
                  <c:v>96</c:v>
                </c:pt>
                <c:pt idx="1">
                  <c:v>97</c:v>
                </c:pt>
                <c:pt idx="2">
                  <c:v>98</c:v>
                </c:pt>
                <c:pt idx="3">
                  <c:v>99</c:v>
                </c:pt>
                <c:pt idx="4" formatCode="00">
                  <c:v>0</c:v>
                </c:pt>
                <c:pt idx="5" formatCode="00">
                  <c:v>1</c:v>
                </c:pt>
                <c:pt idx="6" formatCode="00">
                  <c:v>2</c:v>
                </c:pt>
                <c:pt idx="7" formatCode="00">
                  <c:v>3</c:v>
                </c:pt>
                <c:pt idx="8" formatCode="00">
                  <c:v>4</c:v>
                </c:pt>
              </c:numCache>
            </c:numRef>
          </c:cat>
          <c:val>
            <c:numRef>
              <c:f>'Sozial(Z)'!$B$14:$J$14</c:f>
              <c:numCache>
                <c:formatCode>General</c:formatCode>
                <c:ptCount val="9"/>
                <c:pt idx="0">
                  <c:v>107.7</c:v>
                </c:pt>
                <c:pt idx="1">
                  <c:v>110.5</c:v>
                </c:pt>
                <c:pt idx="2">
                  <c:v>111.6</c:v>
                </c:pt>
                <c:pt idx="3">
                  <c:v>111.6</c:v>
                </c:pt>
                <c:pt idx="4">
                  <c:v>111.6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F1-40BD-999B-ED744DF66E40}"/>
            </c:ext>
          </c:extLst>
        </c:ser>
        <c:ser>
          <c:idx val="1"/>
          <c:order val="1"/>
          <c:tx>
            <c:strRef>
              <c:f>'Sozial(Z)'!$A$15</c:f>
              <c:strCache>
                <c:ptCount val="1"/>
                <c:pt idx="0">
                  <c:v>Teuerung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A0DD"/>
              </a:solidFill>
              <a:ln>
                <a:solidFill>
                  <a:srgbClr val="00A0DD"/>
                </a:solidFill>
                <a:prstDash val="solid"/>
              </a:ln>
            </c:spPr>
          </c:marker>
          <c:cat>
            <c:numRef>
              <c:f>'Sozial(Z)'!$B$13:$F$13</c:f>
              <c:numCache>
                <c:formatCode>General</c:formatCode>
                <c:ptCount val="5"/>
                <c:pt idx="0">
                  <c:v>96</c:v>
                </c:pt>
                <c:pt idx="1">
                  <c:v>97</c:v>
                </c:pt>
                <c:pt idx="2">
                  <c:v>98</c:v>
                </c:pt>
                <c:pt idx="3">
                  <c:v>99</c:v>
                </c:pt>
                <c:pt idx="4" formatCode="00">
                  <c:v>0</c:v>
                </c:pt>
              </c:numCache>
            </c:numRef>
          </c:cat>
          <c:val>
            <c:numRef>
              <c:f>'Sozial(Z)'!$B$15:$J$15</c:f>
              <c:numCache>
                <c:formatCode>General</c:formatCode>
                <c:ptCount val="9"/>
                <c:pt idx="0">
                  <c:v>105.6</c:v>
                </c:pt>
                <c:pt idx="1">
                  <c:v>106.1</c:v>
                </c:pt>
                <c:pt idx="2">
                  <c:v>105.9</c:v>
                </c:pt>
                <c:pt idx="3">
                  <c:v>107.7</c:v>
                </c:pt>
                <c:pt idx="4">
                  <c:v>109.4</c:v>
                </c:pt>
                <c:pt idx="5">
                  <c:v>113</c:v>
                </c:pt>
                <c:pt idx="6">
                  <c:v>112.7</c:v>
                </c:pt>
                <c:pt idx="7">
                  <c:v>113.4</c:v>
                </c:pt>
                <c:pt idx="8">
                  <c:v>114.9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F1-40BD-999B-ED744DF66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580928"/>
        <c:axId val="1"/>
      </c:lineChart>
      <c:catAx>
        <c:axId val="1335809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%</a:t>
                </a:r>
              </a:p>
            </c:rich>
          </c:tx>
          <c:layout>
            <c:manualLayout>
              <c:xMode val="edge"/>
              <c:yMode val="edge"/>
              <c:x val="0.16557390302726613"/>
              <c:y val="4.878087510222229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8092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4262354526090646"/>
          <c:y val="0.30081539646370414"/>
          <c:w val="0.15737717515462918"/>
          <c:h val="0.317075688164444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Parteienvertretung Stadtrat 2002/2006</a:t>
            </a:r>
          </a:p>
        </c:rich>
      </c:tx>
      <c:layout>
        <c:manualLayout>
          <c:xMode val="edge"/>
          <c:yMode val="edge"/>
          <c:x val="0.19931338364940282"/>
          <c:y val="3.9525767982969952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089394361423302"/>
          <c:y val="0.3399216046535416"/>
          <c:w val="0.72165190631680332"/>
          <c:h val="0.45849890860245146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C63-41FE-8930-3AA9B24E84BD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C63-41FE-8930-3AA9B24E84BD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C63-41FE-8930-3AA9B24E84BD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C63-41FE-8930-3AA9B24E84BD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DC63-41FE-8930-3AA9B24E84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'Gemeinder(Z)'!$A$17:$A$21</c:f>
              <c:strCache>
                <c:ptCount val="5"/>
                <c:pt idx="0">
                  <c:v>CVP</c:v>
                </c:pt>
                <c:pt idx="1">
                  <c:v>GV</c:v>
                </c:pt>
                <c:pt idx="2">
                  <c:v>SVP</c:v>
                </c:pt>
                <c:pt idx="3">
                  <c:v>FDP</c:v>
                </c:pt>
                <c:pt idx="4">
                  <c:v>SP</c:v>
                </c:pt>
              </c:strCache>
            </c:strRef>
          </c:cat>
          <c:val>
            <c:numRef>
              <c:f>'Gemeinder(Z)'!$B$17:$B$21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63-41FE-8930-3AA9B24E84BD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Aufwand / Rückerstattung</a:t>
            </a:r>
          </a:p>
        </c:rich>
      </c:tx>
      <c:layout>
        <c:manualLayout>
          <c:xMode val="edge"/>
          <c:yMode val="edge"/>
          <c:x val="0.36393471754508"/>
          <c:y val="4.109607366613899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1311500473473097"/>
          <c:y val="0.14611937303516087"/>
          <c:w val="0.3475412617998061"/>
          <c:h val="0.7168981739537579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'Sozial(Z)'!$F$50</c:f>
              <c:strCache>
                <c:ptCount val="1"/>
                <c:pt idx="0">
                  <c:v>Total Aufwand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'Sozial(Z)'!$G$49:$I$49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'Sozial(Z)'!$G$50:$I$50</c:f>
              <c:numCache>
                <c:formatCode>General</c:formatCode>
                <c:ptCount val="3"/>
                <c:pt idx="0">
                  <c:v>5851785</c:v>
                </c:pt>
                <c:pt idx="1">
                  <c:v>6251983</c:v>
                </c:pt>
                <c:pt idx="2">
                  <c:v>7032093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6-4245-874A-EA6DBC6D413F}"/>
            </c:ext>
          </c:extLst>
        </c:ser>
        <c:ser>
          <c:idx val="1"/>
          <c:order val="1"/>
          <c:tx>
            <c:strRef>
              <c:f>'Sozial(Z)'!$F$51</c:f>
              <c:strCache>
                <c:ptCount val="1"/>
                <c:pt idx="0">
                  <c:v>Rückerstattung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'Sozial(Z)'!$G$49:$I$49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'Sozial(Z)'!$G$51:$I$51</c:f>
              <c:numCache>
                <c:formatCode>General</c:formatCode>
                <c:ptCount val="3"/>
                <c:pt idx="0">
                  <c:v>3071934</c:v>
                </c:pt>
                <c:pt idx="1">
                  <c:v>3256096</c:v>
                </c:pt>
                <c:pt idx="2">
                  <c:v>3643863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F6-4245-874A-EA6DBC6D413F}"/>
            </c:ext>
          </c:extLst>
        </c:ser>
        <c:ser>
          <c:idx val="2"/>
          <c:order val="2"/>
          <c:tx>
            <c:strRef>
              <c:f>'Sozial(Z)'!$F$52</c:f>
              <c:strCache>
                <c:ptCount val="1"/>
                <c:pt idx="0">
                  <c:v>Nettoaufwand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'Sozial(Z)'!$G$49:$I$49</c:f>
              <c:numCache>
                <c:formatCode>General</c:formatCode>
                <c:ptCount val="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</c:numCache>
            </c:numRef>
          </c:cat>
          <c:val>
            <c:numRef>
              <c:f>'Sozial(Z)'!$G$52:$I$52</c:f>
              <c:numCache>
                <c:formatCode>General</c:formatCode>
                <c:ptCount val="3"/>
                <c:pt idx="0">
                  <c:v>2779851</c:v>
                </c:pt>
                <c:pt idx="1">
                  <c:v>2995887</c:v>
                </c:pt>
                <c:pt idx="2">
                  <c:v>3388230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F6-4245-874A-EA6DBC6D4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77088"/>
        <c:axId val="1"/>
        <c:axId val="0"/>
      </c:bar3DChart>
      <c:catAx>
        <c:axId val="133577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25409856405174502"/>
              <c:y val="0.100457068961673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77088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016448687603005"/>
          <c:y val="0.27854005484827538"/>
          <c:w val="0.14918044728199226"/>
          <c:h val="0.3150698981070655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Anzahl Fälle von Zusatzleistungen</a:t>
            </a:r>
          </a:p>
        </c:rich>
      </c:tx>
      <c:layout>
        <c:manualLayout>
          <c:xMode val="edge"/>
          <c:yMode val="edge"/>
          <c:x val="0.319604869945742"/>
          <c:y val="3.96826934628187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344327044126342"/>
          <c:y val="0.18650865927524832"/>
          <c:w val="0.75453108471726726"/>
          <c:h val="0.6071452099811274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'Sozial(Z)'!$B$34</c:f>
              <c:strCache>
                <c:ptCount val="1"/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'Sozial(Z)'!$A$35:$A$47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>
                  <c:v>97</c:v>
                </c:pt>
                <c:pt idx="6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'Sozial(Z)'!$B$35:$B$47</c:f>
              <c:numCache>
                <c:formatCode>General</c:formatCode>
                <c:ptCount val="13"/>
                <c:pt idx="0">
                  <c:v>191</c:v>
                </c:pt>
                <c:pt idx="1">
                  <c:v>198</c:v>
                </c:pt>
                <c:pt idx="2">
                  <c:v>209</c:v>
                </c:pt>
                <c:pt idx="3">
                  <c:v>222</c:v>
                </c:pt>
                <c:pt idx="4">
                  <c:v>213</c:v>
                </c:pt>
                <c:pt idx="5">
                  <c:v>227</c:v>
                </c:pt>
                <c:pt idx="6">
                  <c:v>240</c:v>
                </c:pt>
                <c:pt idx="7">
                  <c:v>240</c:v>
                </c:pt>
                <c:pt idx="8">
                  <c:v>292</c:v>
                </c:pt>
                <c:pt idx="9">
                  <c:v>283</c:v>
                </c:pt>
                <c:pt idx="10">
                  <c:v>298</c:v>
                </c:pt>
                <c:pt idx="11">
                  <c:v>318</c:v>
                </c:pt>
                <c:pt idx="12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4B-4BED-9A83-748093256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76128"/>
        <c:axId val="1"/>
        <c:axId val="0"/>
      </c:bar3DChart>
      <c:catAx>
        <c:axId val="133576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9407304918613"/>
              <c:y val="0.88492406422085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76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Anzahl der durch die Vormundschaft geführten Massnahmen</a:t>
            </a:r>
          </a:p>
        </c:rich>
      </c:tx>
      <c:layout>
        <c:manualLayout>
          <c:xMode val="edge"/>
          <c:yMode val="edge"/>
          <c:x val="0.18121925615480217"/>
          <c:y val="4.016080007843906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891299014185906E-2"/>
          <c:y val="0.1847396803608197"/>
          <c:w val="0.80230707043080596"/>
          <c:h val="0.606428081184429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'Sozial(Z)'!$L$3</c:f>
              <c:strCache>
                <c:ptCount val="1"/>
                <c:pt idx="0">
                  <c:v>Fälle: Amtsvormundschaft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'Sozial(Z)'!$K$4:$K$12</c:f>
              <c:numCache>
                <c:formatCode>General</c:formatCode>
                <c:ptCount val="9"/>
                <c:pt idx="0">
                  <c:v>96</c:v>
                </c:pt>
                <c:pt idx="1">
                  <c:v>97</c:v>
                </c:pt>
                <c:pt idx="2">
                  <c:v>98</c:v>
                </c:pt>
                <c:pt idx="3">
                  <c:v>99</c:v>
                </c:pt>
                <c:pt idx="4" formatCode="00">
                  <c:v>0</c:v>
                </c:pt>
                <c:pt idx="5" formatCode="00">
                  <c:v>1</c:v>
                </c:pt>
                <c:pt idx="6" formatCode="00">
                  <c:v>2</c:v>
                </c:pt>
                <c:pt idx="7" formatCode="00">
                  <c:v>3</c:v>
                </c:pt>
                <c:pt idx="8" formatCode="00">
                  <c:v>4</c:v>
                </c:pt>
              </c:numCache>
            </c:numRef>
          </c:cat>
          <c:val>
            <c:numRef>
              <c:f>'Sozial(Z)'!$L$4:$L$12</c:f>
              <c:numCache>
                <c:formatCode>General</c:formatCode>
                <c:ptCount val="9"/>
                <c:pt idx="0">
                  <c:v>17</c:v>
                </c:pt>
                <c:pt idx="1">
                  <c:v>24</c:v>
                </c:pt>
                <c:pt idx="2">
                  <c:v>23</c:v>
                </c:pt>
                <c:pt idx="3">
                  <c:v>26</c:v>
                </c:pt>
                <c:pt idx="4">
                  <c:v>30</c:v>
                </c:pt>
                <c:pt idx="5">
                  <c:v>27</c:v>
                </c:pt>
                <c:pt idx="6">
                  <c:v>42</c:v>
                </c:pt>
                <c:pt idx="7">
                  <c:v>43</c:v>
                </c:pt>
                <c:pt idx="8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EA-4453-8FBB-7A11299530F4}"/>
            </c:ext>
          </c:extLst>
        </c:ser>
        <c:ser>
          <c:idx val="1"/>
          <c:order val="1"/>
          <c:tx>
            <c:strRef>
              <c:f>'Sozial(Z)'!$M$3</c:f>
              <c:strCache>
                <c:ptCount val="1"/>
                <c:pt idx="0">
                  <c:v>Fälle: Private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'Sozial(Z)'!$K$4:$K$6</c:f>
              <c:numCache>
                <c:formatCode>General</c:formatCode>
                <c:ptCount val="3"/>
                <c:pt idx="0">
                  <c:v>96</c:v>
                </c:pt>
                <c:pt idx="1">
                  <c:v>97</c:v>
                </c:pt>
                <c:pt idx="2">
                  <c:v>98</c:v>
                </c:pt>
              </c:numCache>
            </c:numRef>
          </c:cat>
          <c:val>
            <c:numRef>
              <c:f>'Sozial(Z)'!$M$4:$M$12</c:f>
              <c:numCache>
                <c:formatCode>General</c:formatCode>
                <c:ptCount val="9"/>
                <c:pt idx="0">
                  <c:v>32</c:v>
                </c:pt>
                <c:pt idx="1">
                  <c:v>30</c:v>
                </c:pt>
                <c:pt idx="2">
                  <c:v>33</c:v>
                </c:pt>
                <c:pt idx="3">
                  <c:v>37</c:v>
                </c:pt>
                <c:pt idx="4">
                  <c:v>39</c:v>
                </c:pt>
                <c:pt idx="5">
                  <c:v>46</c:v>
                </c:pt>
                <c:pt idx="6">
                  <c:v>29</c:v>
                </c:pt>
                <c:pt idx="7">
                  <c:v>28</c:v>
                </c:pt>
                <c:pt idx="8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EA-4453-8FBB-7A11299530F4}"/>
            </c:ext>
          </c:extLst>
        </c:ser>
        <c:ser>
          <c:idx val="2"/>
          <c:order val="2"/>
          <c:tx>
            <c:strRef>
              <c:f>'Sozial(Z)'!$N$3</c:f>
              <c:strCache>
                <c:ptCount val="1"/>
                <c:pt idx="0">
                  <c:v>Fälle: Jugendsekretariat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'Sozial(Z)'!$K$4:$K$6</c:f>
              <c:numCache>
                <c:formatCode>General</c:formatCode>
                <c:ptCount val="3"/>
                <c:pt idx="0">
                  <c:v>96</c:v>
                </c:pt>
                <c:pt idx="1">
                  <c:v>97</c:v>
                </c:pt>
                <c:pt idx="2">
                  <c:v>98</c:v>
                </c:pt>
              </c:numCache>
            </c:numRef>
          </c:cat>
          <c:val>
            <c:numRef>
              <c:f>'Sozial(Z)'!$N$4:$N$12</c:f>
              <c:numCache>
                <c:formatCode>General</c:formatCode>
                <c:ptCount val="9"/>
                <c:pt idx="0">
                  <c:v>19</c:v>
                </c:pt>
                <c:pt idx="1">
                  <c:v>25</c:v>
                </c:pt>
                <c:pt idx="2">
                  <c:v>41</c:v>
                </c:pt>
                <c:pt idx="3">
                  <c:v>53</c:v>
                </c:pt>
                <c:pt idx="4">
                  <c:v>49</c:v>
                </c:pt>
                <c:pt idx="5">
                  <c:v>66</c:v>
                </c:pt>
                <c:pt idx="6">
                  <c:v>69</c:v>
                </c:pt>
                <c:pt idx="7">
                  <c:v>66</c:v>
                </c:pt>
                <c:pt idx="8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EA-4453-8FBB-7A1129953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90528"/>
        <c:axId val="1"/>
        <c:axId val="0"/>
      </c:bar3DChart>
      <c:catAx>
        <c:axId val="133590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1021449802314308"/>
              <c:y val="0.8835376017256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905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453108471726726"/>
          <c:y val="0.30923816060398079"/>
          <c:w val="0.23723248078446829"/>
          <c:h val="0.232932640454946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 im Hochhaus 2004</a:t>
            </a:r>
          </a:p>
        </c:rich>
      </c:tx>
      <c:layout>
        <c:manualLayout>
          <c:xMode val="edge"/>
          <c:yMode val="edge"/>
          <c:x val="0.33717105263157893"/>
          <c:y val="3.167420814479637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67420814479638"/>
          <c:w val="0.84539473684210531"/>
          <c:h val="0.53393665158371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Sozial5!$H$6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Sozial5!$H$7:$H$15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16</c:v>
                </c:pt>
                <c:pt idx="4">
                  <c:v>17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A-496C-A5F7-A2C8BE8C35A3}"/>
            </c:ext>
          </c:extLst>
        </c:ser>
        <c:ser>
          <c:idx val="1"/>
          <c:order val="1"/>
          <c:tx>
            <c:strRef>
              <c:f>Sozial5!$I$6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'Alterssied(Z)'!$A$16:$A$22</c:f>
              <c:strCache>
                <c:ptCount val="2"/>
                <c:pt idx="0">
                  <c:v>Pro Senectute Sportgruppen</c:v>
                </c:pt>
                <c:pt idx="1">
                  <c:v>Total</c:v>
                </c:pt>
              </c:strCache>
            </c:strRef>
          </c:cat>
          <c:val>
            <c:numRef>
              <c:f>Sozial5!$I$7:$I$15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14</c:v>
                </c:pt>
                <c:pt idx="4">
                  <c:v>15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A-496C-A5F7-A2C8BE8C35A3}"/>
            </c:ext>
          </c:extLst>
        </c:ser>
        <c:ser>
          <c:idx val="2"/>
          <c:order val="2"/>
          <c:tx>
            <c:strRef>
              <c:f>Sozial5!$J$6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'Alterssied(Z)'!$A$16:$A$22</c:f>
              <c:strCache>
                <c:ptCount val="2"/>
                <c:pt idx="0">
                  <c:v>Pro Senectute Sportgruppen</c:v>
                </c:pt>
                <c:pt idx="1">
                  <c:v>Total</c:v>
                </c:pt>
              </c:strCache>
            </c:strRef>
          </c:cat>
          <c:val>
            <c:numRef>
              <c:f>Sozial5!$J$7:$J$15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A-496C-A5F7-A2C8BE8C3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82848"/>
        <c:axId val="1"/>
        <c:axId val="0"/>
      </c:bar3DChart>
      <c:catAx>
        <c:axId val="133582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47697368421052633"/>
              <c:y val="0.868778280542986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Bewohner</a:t>
                </a:r>
              </a:p>
            </c:rich>
          </c:tx>
          <c:layout>
            <c:manualLayout>
              <c:xMode val="edge"/>
              <c:yMode val="edge"/>
              <c:x val="0.15131578947368421"/>
              <c:y val="0.24434389140271492"/>
            </c:manualLayout>
          </c:layout>
          <c:overlay val="0"/>
          <c:spPr>
            <a:noFill/>
            <a:ln w="25400">
              <a:noFill/>
            </a:ln>
          </c:spPr>
        </c:title>
        <c:numFmt formatCode="0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8284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388157894736847"/>
          <c:y val="0.22624434389140272"/>
          <c:w val="9.8684210526315791E-2"/>
          <c:h val="0.2624434389140271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Durchschnittliches Eintrittsalter ins Heim</a:t>
            </a:r>
          </a:p>
        </c:rich>
      </c:tx>
      <c:layout>
        <c:manualLayout>
          <c:xMode val="edge"/>
          <c:yMode val="edge"/>
          <c:x val="0.13131356308384326"/>
          <c:y val="2.380963453141058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936115504378105"/>
          <c:y val="0.24762019912667005"/>
          <c:w val="0.62626468547679093"/>
          <c:h val="0.5047642520659043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'Alterssied(Z)'!$F$2</c:f>
              <c:strCache>
                <c:ptCount val="1"/>
                <c:pt idx="0">
                  <c:v>Durchschnittliches Eintrittsalter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'Alterssied(Z)'!$E$3:$E$8</c:f>
              <c:numCache>
                <c:formatCode>00</c:formatCode>
                <c:ptCount val="6"/>
                <c:pt idx="0" formatCode="General">
                  <c:v>99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</c:numCache>
            </c:numRef>
          </c:cat>
          <c:val>
            <c:numRef>
              <c:f>'Alterssied(Z)'!$F$3:$F$8</c:f>
              <c:numCache>
                <c:formatCode>General</c:formatCode>
                <c:ptCount val="6"/>
                <c:pt idx="0">
                  <c:v>84.5</c:v>
                </c:pt>
                <c:pt idx="1">
                  <c:v>82.1</c:v>
                </c:pt>
                <c:pt idx="2">
                  <c:v>80.3</c:v>
                </c:pt>
                <c:pt idx="3">
                  <c:v>86.3</c:v>
                </c:pt>
                <c:pt idx="4">
                  <c:v>83.5</c:v>
                </c:pt>
                <c:pt idx="5">
                  <c:v>82.3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1B-4719-835D-17AA348A6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76608"/>
        <c:axId val="1"/>
        <c:axId val="0"/>
      </c:bar3DChart>
      <c:catAx>
        <c:axId val="133576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im Jahr</a:t>
                </a:r>
              </a:p>
            </c:rich>
          </c:tx>
          <c:layout>
            <c:manualLayout>
              <c:xMode val="edge"/>
              <c:yMode val="edge"/>
              <c:x val="0.50841918014513676"/>
              <c:y val="0.85714684313078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88"/>
          <c:min val="7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191919822968694"/>
              <c:y val="0.447621129190518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76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Durchschnittliche Aufenthaltsdauer im Heim</a:t>
            </a:r>
          </a:p>
        </c:rich>
      </c:tx>
      <c:layout>
        <c:manualLayout>
          <c:xMode val="edge"/>
          <c:yMode val="edge"/>
          <c:x val="0.11904801448240354"/>
          <c:y val="2.380963453141058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7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7551111923070537"/>
          <c:y val="0.24762019912667005"/>
          <c:w val="0.61224693162378963"/>
          <c:h val="0.5047642520659043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'Alterssied(Z)'!$G$2</c:f>
              <c:strCache>
                <c:ptCount val="1"/>
                <c:pt idx="0">
                  <c:v>Durchschnittliche Aufenthaltsdauer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'Alterssied(Z)'!$E$3:$E$8</c:f>
              <c:numCache>
                <c:formatCode>00</c:formatCode>
                <c:ptCount val="6"/>
                <c:pt idx="0" formatCode="General">
                  <c:v>99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</c:numCache>
            </c:numRef>
          </c:cat>
          <c:val>
            <c:numRef>
              <c:f>'Alterssied(Z)'!$G$3:$G$8</c:f>
              <c:numCache>
                <c:formatCode>General</c:formatCode>
                <c:ptCount val="6"/>
                <c:pt idx="0">
                  <c:v>2.95</c:v>
                </c:pt>
                <c:pt idx="1">
                  <c:v>2.2000000000000002</c:v>
                </c:pt>
                <c:pt idx="2">
                  <c:v>1.75</c:v>
                </c:pt>
                <c:pt idx="3">
                  <c:v>3.63</c:v>
                </c:pt>
                <c:pt idx="4">
                  <c:v>2.4</c:v>
                </c:pt>
                <c:pt idx="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C-4EC4-B356-D8E9F6F50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90048"/>
        <c:axId val="1"/>
        <c:axId val="0"/>
      </c:bar3DChart>
      <c:catAx>
        <c:axId val="133590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im Jahr</a:t>
                </a:r>
              </a:p>
            </c:rich>
          </c:tx>
          <c:layout>
            <c:manualLayout>
              <c:xMode val="edge"/>
              <c:yMode val="edge"/>
              <c:x val="0.50680440451080366"/>
              <c:y val="0.85714684313078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Jahre</a:t>
                </a:r>
              </a:p>
            </c:rich>
          </c:tx>
          <c:layout>
            <c:manualLayout>
              <c:xMode val="edge"/>
              <c:yMode val="edge"/>
              <c:x val="0.18027270764478251"/>
              <c:y val="0.347620664158594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90048"/>
        <c:crosses val="autoZero"/>
        <c:crossBetween val="between"/>
        <c:majorUnit val="0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 im Alterszentrum 2004</a:t>
            </a:r>
          </a:p>
        </c:rich>
      </c:tx>
      <c:layout>
        <c:manualLayout>
          <c:xMode val="edge"/>
          <c:yMode val="edge"/>
          <c:x val="0.31147565916020359"/>
          <c:y val="4.05407188763323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0327877119522541"/>
          <c:y val="0.18018097278369924"/>
          <c:w val="0.82623016956180328"/>
          <c:h val="0.522524821072727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Sozial5!$B$6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Sozial5!$B$7:$B$15</c:f>
              <c:numCache>
                <c:formatCode>0\ \ </c:formatCode>
                <c:ptCount val="9"/>
                <c:pt idx="0">
                  <c:v>0</c:v>
                </c:pt>
                <c:pt idx="1">
                  <c:v>2</c:v>
                </c:pt>
                <c:pt idx="2">
                  <c:v>9</c:v>
                </c:pt>
                <c:pt idx="3">
                  <c:v>26</c:v>
                </c:pt>
                <c:pt idx="4">
                  <c:v>51</c:v>
                </c:pt>
                <c:pt idx="5">
                  <c:v>29</c:v>
                </c:pt>
                <c:pt idx="6">
                  <c:v>10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B8-4039-BBDE-63642C115B52}"/>
            </c:ext>
          </c:extLst>
        </c:ser>
        <c:ser>
          <c:idx val="1"/>
          <c:order val="1"/>
          <c:tx>
            <c:strRef>
              <c:f>Sozial5!$C$6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Sozial5!$C$7:$C$15</c:f>
              <c:numCache>
                <c:formatCode>0\ \ </c:formatCode>
                <c:ptCount val="9"/>
                <c:pt idx="0">
                  <c:v>0</c:v>
                </c:pt>
                <c:pt idx="1">
                  <c:v>2</c:v>
                </c:pt>
                <c:pt idx="2">
                  <c:v>7</c:v>
                </c:pt>
                <c:pt idx="3">
                  <c:v>22</c:v>
                </c:pt>
                <c:pt idx="4">
                  <c:v>45</c:v>
                </c:pt>
                <c:pt idx="5">
                  <c:v>23</c:v>
                </c:pt>
                <c:pt idx="6">
                  <c:v>8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B8-4039-BBDE-63642C115B52}"/>
            </c:ext>
          </c:extLst>
        </c:ser>
        <c:ser>
          <c:idx val="2"/>
          <c:order val="2"/>
          <c:tx>
            <c:strRef>
              <c:f>Sozial5!$D$6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Sozial5!$D$7:$D$15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8-4039-BBDE-63642C115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95328"/>
        <c:axId val="1"/>
        <c:axId val="0"/>
      </c:bar3DChart>
      <c:catAx>
        <c:axId val="133595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49016432678368882"/>
              <c:y val="0.864868669361756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Bewohner</a:t>
                </a:r>
              </a:p>
            </c:rich>
          </c:tx>
          <c:layout>
            <c:manualLayout>
              <c:xMode val="edge"/>
              <c:yMode val="edge"/>
              <c:x val="0.16229521187821136"/>
              <c:y val="0.243244313257994"/>
            </c:manualLayout>
          </c:layout>
          <c:overlay val="0"/>
          <c:spPr>
            <a:noFill/>
            <a:ln w="25400">
              <a:noFill/>
            </a:ln>
          </c:spPr>
        </c:title>
        <c:numFmt formatCode="0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95328"/>
        <c:crosses val="autoZero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950886071085805"/>
          <c:y val="0.2612624105363639"/>
          <c:w val="9.8360734471643244E-2"/>
          <c:h val="0.261262410536363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Freiwilligenarbeit für Seniorinnen und Senioren</a:t>
            </a:r>
          </a:p>
        </c:rich>
      </c:tx>
      <c:layout>
        <c:manualLayout>
          <c:xMode val="edge"/>
          <c:yMode val="edge"/>
          <c:x val="0.22262118491921004"/>
          <c:y val="2.9473714508341395E-2"/>
        </c:manualLayout>
      </c:layout>
      <c:overlay val="0"/>
      <c:spPr>
        <a:noFill/>
        <a:ln w="25400">
          <a:noFill/>
        </a:ln>
      </c:spPr>
    </c:title>
    <c:autoTitleDeleted val="0"/>
    <c:view3D>
      <c:rotX val="20"/>
      <c:hPercent val="100"/>
      <c:rotY val="22"/>
      <c:depthPercent val="200"/>
      <c:rAngAx val="0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4183123877917414"/>
          <c:y val="0.10736853142324365"/>
          <c:w val="0.71095152603231593"/>
          <c:h val="0.58947429016682784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'Alterssied(Z)'!$C$2</c:f>
              <c:strCache>
                <c:ptCount val="1"/>
                <c:pt idx="0">
                  <c:v>Std. pro Person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BCE-414A-B323-2CDD431BD960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BCE-414A-B323-2CDD431BD960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BCE-414A-B323-2CDD431BD960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BCE-414A-B323-2CDD431BD960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BCE-414A-B323-2CDD431BD960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BCE-414A-B323-2CDD431BD960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BCE-414A-B323-2CDD431BD960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BCE-414A-B323-2CDD431BD960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BCE-414A-B323-2CDD431BD960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BCE-414A-B323-2CDD431BD960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BCE-414A-B323-2CDD431BD96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('Alterssied(Z)'!$A$3:$B$15,'Alterssied(Z)'!$A$16:$B$16)</c:f>
              <c:strCache>
                <c:ptCount val="14"/>
                <c:pt idx="0">
                  <c:v>Besuchergruppe Bächli</c:v>
                </c:pt>
                <c:pt idx="1">
                  <c:v>Segeno (Wohnbaugenossenschaft)</c:v>
                </c:pt>
                <c:pt idx="2">
                  <c:v>Mittagstisch</c:v>
                </c:pt>
                <c:pt idx="3">
                  <c:v>Mahlzeiten-Dienst</c:v>
                </c:pt>
                <c:pt idx="4">
                  <c:v>Steuerberatung</c:v>
                </c:pt>
                <c:pt idx="5">
                  <c:v>Brockenstube Senioren</c:v>
                </c:pt>
                <c:pt idx="6">
                  <c:v>Voliere</c:v>
                </c:pt>
                <c:pt idx="7">
                  <c:v>Autodienst Rotes Kreuz</c:v>
                </c:pt>
                <c:pt idx="8">
                  <c:v>Besuchergruppe Gibeleich</c:v>
                </c:pt>
                <c:pt idx="9">
                  <c:v>Mangen</c:v>
                </c:pt>
                <c:pt idx="10">
                  <c:v>Näh- und Flickstube</c:v>
                </c:pt>
                <c:pt idx="11">
                  <c:v>Sonntagstisch</c:v>
                </c:pt>
                <c:pt idx="12">
                  <c:v>Pro Senectute OV</c:v>
                </c:pt>
                <c:pt idx="13">
                  <c:v>Pro Senectute Sportgruppen</c:v>
                </c:pt>
              </c:strCache>
            </c:strRef>
          </c:cat>
          <c:val>
            <c:numRef>
              <c:f>'Alterssied(Z)'!$C$3:$C$16</c:f>
              <c:numCache>
                <c:formatCode>0</c:formatCode>
                <c:ptCount val="14"/>
                <c:pt idx="0">
                  <c:v>25</c:v>
                </c:pt>
                <c:pt idx="1">
                  <c:v>27</c:v>
                </c:pt>
                <c:pt idx="2">
                  <c:v>33</c:v>
                </c:pt>
                <c:pt idx="3">
                  <c:v>39</c:v>
                </c:pt>
                <c:pt idx="4">
                  <c:v>38</c:v>
                </c:pt>
                <c:pt idx="5">
                  <c:v>57</c:v>
                </c:pt>
                <c:pt idx="6">
                  <c:v>36</c:v>
                </c:pt>
                <c:pt idx="7">
                  <c:v>48</c:v>
                </c:pt>
                <c:pt idx="8">
                  <c:v>34</c:v>
                </c:pt>
                <c:pt idx="9">
                  <c:v>243</c:v>
                </c:pt>
                <c:pt idx="10">
                  <c:v>14</c:v>
                </c:pt>
                <c:pt idx="11">
                  <c:v>42</c:v>
                </c:pt>
                <c:pt idx="12">
                  <c:v>53</c:v>
                </c:pt>
                <c:pt idx="13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CE-414A-B323-2CDD431BD960}"/>
            </c:ext>
          </c:extLst>
        </c:ser>
        <c:ser>
          <c:idx val="1"/>
          <c:order val="1"/>
          <c:tx>
            <c:strRef>
              <c:f>'Alterssied(Z)'!$D$2</c:f>
              <c:strCache>
                <c:ptCount val="1"/>
                <c:pt idx="0">
                  <c:v>Gesamt-Std.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Mode val="edge"/>
                  <c:yMode val="edge"/>
                  <c:x val="0.22800718132854578"/>
                  <c:y val="0.4968426159977549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BCE-414A-B323-2CDD431BD960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26391382405745062"/>
                  <c:y val="0.5200005345400231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BCE-414A-B323-2CDD431BD960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3105924596050269"/>
                  <c:y val="0.5115794732519256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BCE-414A-B323-2CDD431BD960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3752244165170558"/>
                  <c:y val="0.4273688603709502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CE-414A-B323-2CDD431BD96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38958707360861761"/>
                  <c:y val="0.5242110651840719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BCE-414A-B323-2CDD431BD960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41292639138240572"/>
                  <c:y val="0.2189475934905360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BCE-414A-B323-2CDD431BD960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46678635547576303"/>
                  <c:y val="0.5389479224382426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BCE-414A-B323-2CDD431BD960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49730700179533216"/>
                  <c:y val="0.46947416681143794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BCE-414A-B323-2CDD431BD960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.53859964093357271"/>
                  <c:y val="0.54105318776026701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BCE-414A-B323-2CDD431BD960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.57989228007181326"/>
                  <c:y val="0.4105267377947551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BCE-414A-B323-2CDD431BD960}"/>
                </c:ext>
              </c:extLst>
            </c:dLbl>
            <c:dLbl>
              <c:idx val="10"/>
              <c:layout>
                <c:manualLayout>
                  <c:xMode val="edge"/>
                  <c:yMode val="edge"/>
                  <c:x val="0.63016157989228005"/>
                  <c:y val="0.57894796355670597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CE-414A-B323-2CDD431BD960}"/>
                </c:ext>
              </c:extLst>
            </c:dLbl>
            <c:dLbl>
              <c:idx val="11"/>
              <c:layout>
                <c:manualLayout>
                  <c:xMode val="edge"/>
                  <c:yMode val="edge"/>
                  <c:x val="0.66786355475763015"/>
                  <c:y val="0.58105322887873034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BCE-414A-B323-2CDD431BD960}"/>
                </c:ext>
              </c:extLst>
            </c:dLbl>
            <c:dLbl>
              <c:idx val="12"/>
              <c:layout>
                <c:manualLayout>
                  <c:xMode val="edge"/>
                  <c:yMode val="edge"/>
                  <c:x val="0.7091561938958707"/>
                  <c:y val="0.5831584942007547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CE-414A-B323-2CDD431BD960}"/>
                </c:ext>
              </c:extLst>
            </c:dLbl>
            <c:dLbl>
              <c:idx val="13"/>
              <c:layout>
                <c:manualLayout>
                  <c:xMode val="edge"/>
                  <c:yMode val="edge"/>
                  <c:x val="0.75044883303411136"/>
                  <c:y val="0.58105322887873034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BCE-414A-B323-2CDD431BD960}"/>
                </c:ext>
              </c:extLst>
            </c:dLbl>
            <c:dLbl>
              <c:idx val="14"/>
              <c:layout>
                <c:manualLayout>
                  <c:xMode val="edge"/>
                  <c:yMode val="edge"/>
                  <c:x val="0.84201077199281871"/>
                  <c:y val="0.6863164949799496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CE-414A-B323-2CDD431BD96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7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'Alterssied(Z)'!$A$3:$B$15</c:f>
              <c:strCache>
                <c:ptCount val="13"/>
                <c:pt idx="0">
                  <c:v>Besuchergruppe Bächli</c:v>
                </c:pt>
                <c:pt idx="1">
                  <c:v>Segeno (Wohnbaugenossenschaft)</c:v>
                </c:pt>
                <c:pt idx="2">
                  <c:v>Mittagstisch</c:v>
                </c:pt>
                <c:pt idx="3">
                  <c:v>Mahlzeiten-Dienst</c:v>
                </c:pt>
                <c:pt idx="4">
                  <c:v>Steuerberatung</c:v>
                </c:pt>
                <c:pt idx="5">
                  <c:v>Brockenstube Senioren</c:v>
                </c:pt>
                <c:pt idx="6">
                  <c:v>Voliere</c:v>
                </c:pt>
                <c:pt idx="7">
                  <c:v>Autodienst Rotes Kreuz</c:v>
                </c:pt>
                <c:pt idx="8">
                  <c:v>Besuchergruppe Gibeleich</c:v>
                </c:pt>
                <c:pt idx="9">
                  <c:v>Mangen</c:v>
                </c:pt>
                <c:pt idx="10">
                  <c:v>Näh- und Flickstube</c:v>
                </c:pt>
                <c:pt idx="11">
                  <c:v>Sonntagstisch</c:v>
                </c:pt>
                <c:pt idx="12">
                  <c:v>Pro Senectute OV</c:v>
                </c:pt>
              </c:strCache>
            </c:strRef>
          </c:cat>
          <c:val>
            <c:numRef>
              <c:f>'Alterssied(Z)'!$D$3:$D$16</c:f>
              <c:numCache>
                <c:formatCode>0</c:formatCode>
                <c:ptCount val="14"/>
                <c:pt idx="0">
                  <c:v>306</c:v>
                </c:pt>
                <c:pt idx="1">
                  <c:v>165</c:v>
                </c:pt>
                <c:pt idx="2">
                  <c:v>200</c:v>
                </c:pt>
                <c:pt idx="3">
                  <c:v>1277</c:v>
                </c:pt>
                <c:pt idx="4">
                  <c:v>115</c:v>
                </c:pt>
                <c:pt idx="5">
                  <c:v>3268</c:v>
                </c:pt>
                <c:pt idx="6">
                  <c:v>183</c:v>
                </c:pt>
                <c:pt idx="7">
                  <c:v>1292</c:v>
                </c:pt>
                <c:pt idx="8">
                  <c:v>542</c:v>
                </c:pt>
                <c:pt idx="9">
                  <c:v>1700</c:v>
                </c:pt>
                <c:pt idx="10">
                  <c:v>72</c:v>
                </c:pt>
                <c:pt idx="11">
                  <c:v>168</c:v>
                </c:pt>
                <c:pt idx="12">
                  <c:v>422</c:v>
                </c:pt>
                <c:pt idx="13">
                  <c:v>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BCE-414A-B323-2CDD431BD960}"/>
            </c:ext>
          </c:extLst>
        </c:ser>
        <c:ser>
          <c:idx val="2"/>
          <c:order val="2"/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'Alterssied(Z)'!$A$16</c:f>
              <c:strCache>
                <c:ptCount val="1"/>
                <c:pt idx="0">
                  <c:v>Pro Senectute Sportgruppen</c:v>
                </c:pt>
              </c:strCache>
            </c:strRef>
          </c:cat>
          <c:val>
            <c:numRef>
              <c:f>'Alterssied(Z)'!$B$16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C-FBCE-414A-B323-2CDD431BD9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50"/>
        <c:shape val="box"/>
        <c:axId val="133601088"/>
        <c:axId val="1"/>
        <c:axId val="2"/>
      </c:bar3DChart>
      <c:catAx>
        <c:axId val="1336010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Stunden</a:t>
                </a:r>
              </a:p>
            </c:rich>
          </c:tx>
          <c:layout>
            <c:manualLayout>
              <c:xMode val="edge"/>
              <c:yMode val="edge"/>
              <c:x val="5.565529622980251E-2"/>
              <c:y val="0.32842139023580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601088"/>
        <c:crosses val="autoZero"/>
        <c:crossBetween val="between"/>
      </c:valAx>
      <c:serAx>
        <c:axId val="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tickLblSkip val="1"/>
        <c:tickMarkSkip val="1"/>
      </c:ser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50393704" l="0.78740157480314965" r="0.78740157480314965" t="0.98425196850393704" header="0.51181102362204722" footer="0.51181102362204722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Schülerzahlen der Volksschule und des Kindergartens</a:t>
            </a:r>
          </a:p>
        </c:rich>
      </c:tx>
      <c:layout>
        <c:manualLayout>
          <c:xMode val="edge"/>
          <c:yMode val="edge"/>
          <c:x val="0.21452179784479078"/>
          <c:y val="3.22581491991903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71307870687446"/>
          <c:y val="0.13440895499662664"/>
          <c:w val="0.78878014899853832"/>
          <c:h val="0.54838853638623675"/>
        </c:manualLayout>
      </c:layout>
      <c:lineChart>
        <c:grouping val="standard"/>
        <c:varyColors val="0"/>
        <c:ser>
          <c:idx val="3"/>
          <c:order val="0"/>
          <c:tx>
            <c:strRef>
              <c:f>'Schule(Z)'!$E$5</c:f>
              <c:strCache>
                <c:ptCount val="1"/>
                <c:pt idx="0">
                  <c:v>Schule gesamt</c:v>
                </c:pt>
              </c:strCache>
            </c:strRef>
          </c:tx>
          <c:spPr>
            <a:ln w="25400">
              <a:solidFill>
                <a:srgbClr val="434343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88/89</c:v>
                </c:pt>
                <c:pt idx="1">
                  <c:v>89/90</c:v>
                </c:pt>
                <c:pt idx="2">
                  <c:v>90/91</c:v>
                </c:pt>
                <c:pt idx="3">
                  <c:v>91/92</c:v>
                </c:pt>
                <c:pt idx="4">
                  <c:v>92/93</c:v>
                </c:pt>
                <c:pt idx="5">
                  <c:v>93/94</c:v>
                </c:pt>
                <c:pt idx="6">
                  <c:v>94/95</c:v>
                </c:pt>
                <c:pt idx="7">
                  <c:v>95/96</c:v>
                </c:pt>
                <c:pt idx="8">
                  <c:v>96/97</c:v>
                </c:pt>
                <c:pt idx="9">
                  <c:v>97/98</c:v>
                </c:pt>
                <c:pt idx="10">
                  <c:v>98/99</c:v>
                </c:pt>
                <c:pt idx="11">
                  <c:v>99/00</c:v>
                </c:pt>
                <c:pt idx="12">
                  <c:v>00/01</c:v>
                </c:pt>
                <c:pt idx="13">
                  <c:v>01/02</c:v>
                </c:pt>
                <c:pt idx="14">
                  <c:v>02/03</c:v>
                </c:pt>
                <c:pt idx="15">
                  <c:v>03/04</c:v>
                </c:pt>
              </c:strCache>
            </c:strRef>
          </c:cat>
          <c:val>
            <c:numRef>
              <c:f>'Schule(Z)'!$E$6:$E$21</c:f>
              <c:numCache>
                <c:formatCode>General</c:formatCode>
                <c:ptCount val="16"/>
                <c:pt idx="0">
                  <c:v>981</c:v>
                </c:pt>
                <c:pt idx="1">
                  <c:v>961</c:v>
                </c:pt>
                <c:pt idx="2">
                  <c:v>1024</c:v>
                </c:pt>
                <c:pt idx="3">
                  <c:v>976</c:v>
                </c:pt>
                <c:pt idx="4">
                  <c:v>1002</c:v>
                </c:pt>
                <c:pt idx="5">
                  <c:v>1018</c:v>
                </c:pt>
                <c:pt idx="6">
                  <c:v>1017</c:v>
                </c:pt>
                <c:pt idx="7">
                  <c:v>1048</c:v>
                </c:pt>
                <c:pt idx="8">
                  <c:v>1077</c:v>
                </c:pt>
                <c:pt idx="9">
                  <c:v>1119</c:v>
                </c:pt>
                <c:pt idx="10">
                  <c:v>1163</c:v>
                </c:pt>
                <c:pt idx="11">
                  <c:v>1175</c:v>
                </c:pt>
                <c:pt idx="12">
                  <c:v>1172</c:v>
                </c:pt>
                <c:pt idx="13">
                  <c:v>1230</c:v>
                </c:pt>
                <c:pt idx="14">
                  <c:v>1236</c:v>
                </c:pt>
                <c:pt idx="15">
                  <c:v>1246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B6-43BC-A010-085EFE0AB301}"/>
            </c:ext>
          </c:extLst>
        </c:ser>
        <c:ser>
          <c:idx val="1"/>
          <c:order val="1"/>
          <c:tx>
            <c:strRef>
              <c:f>'Schule(Z)'!$C$5</c:f>
              <c:strCache>
                <c:ptCount val="1"/>
                <c:pt idx="0">
                  <c:v>Primarschule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88/89</c:v>
                </c:pt>
                <c:pt idx="1">
                  <c:v>89/90</c:v>
                </c:pt>
                <c:pt idx="2">
                  <c:v>90/91</c:v>
                </c:pt>
                <c:pt idx="3">
                  <c:v>91/92</c:v>
                </c:pt>
                <c:pt idx="4">
                  <c:v>92/93</c:v>
                </c:pt>
                <c:pt idx="5">
                  <c:v>93/94</c:v>
                </c:pt>
                <c:pt idx="6">
                  <c:v>94/95</c:v>
                </c:pt>
                <c:pt idx="7">
                  <c:v>95/96</c:v>
                </c:pt>
                <c:pt idx="8">
                  <c:v>96/97</c:v>
                </c:pt>
                <c:pt idx="9">
                  <c:v>97/98</c:v>
                </c:pt>
                <c:pt idx="10">
                  <c:v>98/99</c:v>
                </c:pt>
                <c:pt idx="11">
                  <c:v>99/00</c:v>
                </c:pt>
                <c:pt idx="12">
                  <c:v>00/01</c:v>
                </c:pt>
                <c:pt idx="13">
                  <c:v>01/02</c:v>
                </c:pt>
                <c:pt idx="14">
                  <c:v>02/03</c:v>
                </c:pt>
                <c:pt idx="15">
                  <c:v>03/04</c:v>
                </c:pt>
              </c:strCache>
            </c:strRef>
          </c:cat>
          <c:val>
            <c:numRef>
              <c:f>'Schule(Z)'!$C$6:$C$21</c:f>
              <c:numCache>
                <c:formatCode>General</c:formatCode>
                <c:ptCount val="16"/>
                <c:pt idx="0">
                  <c:v>560</c:v>
                </c:pt>
                <c:pt idx="1">
                  <c:v>556</c:v>
                </c:pt>
                <c:pt idx="2">
                  <c:v>589</c:v>
                </c:pt>
                <c:pt idx="3">
                  <c:v>589</c:v>
                </c:pt>
                <c:pt idx="4">
                  <c:v>573</c:v>
                </c:pt>
                <c:pt idx="5">
                  <c:v>587</c:v>
                </c:pt>
                <c:pt idx="6">
                  <c:v>593</c:v>
                </c:pt>
                <c:pt idx="7">
                  <c:v>571</c:v>
                </c:pt>
                <c:pt idx="8">
                  <c:v>582</c:v>
                </c:pt>
                <c:pt idx="9">
                  <c:v>607</c:v>
                </c:pt>
                <c:pt idx="10">
                  <c:v>647</c:v>
                </c:pt>
                <c:pt idx="11">
                  <c:v>647</c:v>
                </c:pt>
                <c:pt idx="12">
                  <c:v>653</c:v>
                </c:pt>
                <c:pt idx="13">
                  <c:v>712</c:v>
                </c:pt>
                <c:pt idx="14">
                  <c:v>706</c:v>
                </c:pt>
                <c:pt idx="15">
                  <c:v>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B6-43BC-A010-085EFE0AB301}"/>
            </c:ext>
          </c:extLst>
        </c:ser>
        <c:ser>
          <c:idx val="2"/>
          <c:order val="2"/>
          <c:tx>
            <c:strRef>
              <c:f>'Schule(Z)'!$D$5</c:f>
              <c:strCache>
                <c:ptCount val="1"/>
                <c:pt idx="0">
                  <c:v>Oberstufe</c:v>
                </c:pt>
              </c:strCache>
            </c:strRef>
          </c:tx>
          <c:spPr>
            <a:ln w="25400">
              <a:solidFill>
                <a:srgbClr val="828282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88/89</c:v>
                </c:pt>
                <c:pt idx="1">
                  <c:v>89/90</c:v>
                </c:pt>
                <c:pt idx="2">
                  <c:v>90/91</c:v>
                </c:pt>
                <c:pt idx="3">
                  <c:v>91/92</c:v>
                </c:pt>
                <c:pt idx="4">
                  <c:v>92/93</c:v>
                </c:pt>
                <c:pt idx="5">
                  <c:v>93/94</c:v>
                </c:pt>
                <c:pt idx="6">
                  <c:v>94/95</c:v>
                </c:pt>
                <c:pt idx="7">
                  <c:v>95/96</c:v>
                </c:pt>
                <c:pt idx="8">
                  <c:v>96/97</c:v>
                </c:pt>
                <c:pt idx="9">
                  <c:v>97/98</c:v>
                </c:pt>
                <c:pt idx="10">
                  <c:v>98/99</c:v>
                </c:pt>
                <c:pt idx="11">
                  <c:v>99/00</c:v>
                </c:pt>
                <c:pt idx="12">
                  <c:v>00/01</c:v>
                </c:pt>
                <c:pt idx="13">
                  <c:v>01/02</c:v>
                </c:pt>
                <c:pt idx="14">
                  <c:v>02/03</c:v>
                </c:pt>
                <c:pt idx="15">
                  <c:v>03/04</c:v>
                </c:pt>
              </c:strCache>
            </c:strRef>
          </c:cat>
          <c:val>
            <c:numRef>
              <c:f>'Schule(Z)'!$D$6:$D$21</c:f>
              <c:numCache>
                <c:formatCode>General</c:formatCode>
                <c:ptCount val="16"/>
                <c:pt idx="0">
                  <c:v>219</c:v>
                </c:pt>
                <c:pt idx="1">
                  <c:v>223</c:v>
                </c:pt>
                <c:pt idx="2">
                  <c:v>255</c:v>
                </c:pt>
                <c:pt idx="3">
                  <c:v>225</c:v>
                </c:pt>
                <c:pt idx="4">
                  <c:v>243</c:v>
                </c:pt>
                <c:pt idx="5">
                  <c:v>249</c:v>
                </c:pt>
                <c:pt idx="6">
                  <c:v>242</c:v>
                </c:pt>
                <c:pt idx="7">
                  <c:v>269</c:v>
                </c:pt>
                <c:pt idx="8">
                  <c:v>288</c:v>
                </c:pt>
                <c:pt idx="9">
                  <c:v>288</c:v>
                </c:pt>
                <c:pt idx="10">
                  <c:v>309</c:v>
                </c:pt>
                <c:pt idx="11">
                  <c:v>306</c:v>
                </c:pt>
                <c:pt idx="12">
                  <c:v>304</c:v>
                </c:pt>
                <c:pt idx="13">
                  <c:v>301</c:v>
                </c:pt>
                <c:pt idx="14">
                  <c:v>303</c:v>
                </c:pt>
                <c:pt idx="15">
                  <c:v>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B6-43BC-A010-085EFE0AB301}"/>
            </c:ext>
          </c:extLst>
        </c:ser>
        <c:ser>
          <c:idx val="0"/>
          <c:order val="3"/>
          <c:tx>
            <c:strRef>
              <c:f>'Schule(Z)'!$B$5</c:f>
              <c:strCache>
                <c:ptCount val="1"/>
                <c:pt idx="0">
                  <c:v>Kindergarten </c:v>
                </c:pt>
              </c:strCache>
            </c:strRef>
          </c:tx>
          <c:spPr>
            <a:ln w="25400">
              <a:solidFill>
                <a:srgbClr val="377898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88/89</c:v>
                </c:pt>
                <c:pt idx="1">
                  <c:v>89/90</c:v>
                </c:pt>
                <c:pt idx="2">
                  <c:v>90/91</c:v>
                </c:pt>
                <c:pt idx="3">
                  <c:v>91/92</c:v>
                </c:pt>
                <c:pt idx="4">
                  <c:v>92/93</c:v>
                </c:pt>
                <c:pt idx="5">
                  <c:v>93/94</c:v>
                </c:pt>
                <c:pt idx="6">
                  <c:v>94/95</c:v>
                </c:pt>
                <c:pt idx="7">
                  <c:v>95/96</c:v>
                </c:pt>
                <c:pt idx="8">
                  <c:v>96/97</c:v>
                </c:pt>
                <c:pt idx="9">
                  <c:v>97/98</c:v>
                </c:pt>
                <c:pt idx="10">
                  <c:v>98/99</c:v>
                </c:pt>
                <c:pt idx="11">
                  <c:v>99/00</c:v>
                </c:pt>
                <c:pt idx="12">
                  <c:v>00/01</c:v>
                </c:pt>
                <c:pt idx="13">
                  <c:v>01/02</c:v>
                </c:pt>
                <c:pt idx="14">
                  <c:v>02/03</c:v>
                </c:pt>
                <c:pt idx="15">
                  <c:v>03/04</c:v>
                </c:pt>
              </c:strCache>
            </c:strRef>
          </c:cat>
          <c:val>
            <c:numRef>
              <c:f>'Schule(Z)'!$B$6:$B$21</c:f>
              <c:numCache>
                <c:formatCode>General</c:formatCode>
                <c:ptCount val="16"/>
                <c:pt idx="0">
                  <c:v>202</c:v>
                </c:pt>
                <c:pt idx="1">
                  <c:v>182</c:v>
                </c:pt>
                <c:pt idx="2">
                  <c:v>180</c:v>
                </c:pt>
                <c:pt idx="3">
                  <c:v>162</c:v>
                </c:pt>
                <c:pt idx="4">
                  <c:v>186</c:v>
                </c:pt>
                <c:pt idx="5">
                  <c:v>182</c:v>
                </c:pt>
                <c:pt idx="6">
                  <c:v>182</c:v>
                </c:pt>
                <c:pt idx="7">
                  <c:v>208</c:v>
                </c:pt>
                <c:pt idx="8">
                  <c:v>207</c:v>
                </c:pt>
                <c:pt idx="9">
                  <c:v>224</c:v>
                </c:pt>
                <c:pt idx="10">
                  <c:v>207</c:v>
                </c:pt>
                <c:pt idx="11">
                  <c:v>222</c:v>
                </c:pt>
                <c:pt idx="12">
                  <c:v>215</c:v>
                </c:pt>
                <c:pt idx="13">
                  <c:v>217</c:v>
                </c:pt>
                <c:pt idx="14">
                  <c:v>227</c:v>
                </c:pt>
                <c:pt idx="15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B6-43BC-A010-085EFE0AB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551648"/>
        <c:axId val="1"/>
      </c:lineChart>
      <c:catAx>
        <c:axId val="133551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835063807020624"/>
              <c:y val="0.75537832708104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51648"/>
        <c:crosses val="autoZero"/>
        <c:crossBetween val="midCat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636995341177002"/>
          <c:y val="0.84677641647874791"/>
          <c:w val="0.6468657288858306"/>
          <c:h val="5.91399401985157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Schülerzahlen der Musikschule</a:t>
            </a:r>
          </a:p>
        </c:rich>
      </c:tx>
      <c:layout>
        <c:manualLayout>
          <c:xMode val="edge"/>
          <c:yMode val="edge"/>
          <c:x val="0.33388429752066118"/>
          <c:y val="2.439030845165473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4.9586776859504134E-2"/>
          <c:y val="0.11382143944105542"/>
          <c:w val="0.86942148760330573"/>
          <c:h val="0.6422781225602414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'Schule(Z)'!$I$4</c:f>
              <c:strCache>
                <c:ptCount val="1"/>
                <c:pt idx="0">
                  <c:v>Kinder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'Schule(Z)'!$H$5:$H$21</c:f>
              <c:numCache>
                <c:formatCode>General</c:formatCode>
                <c:ptCount val="17"/>
                <c:pt idx="0">
                  <c:v>88</c:v>
                </c:pt>
                <c:pt idx="1">
                  <c:v>89</c:v>
                </c:pt>
                <c:pt idx="2">
                  <c:v>90</c:v>
                </c:pt>
                <c:pt idx="3">
                  <c:v>91</c:v>
                </c:pt>
                <c:pt idx="4">
                  <c:v>92</c:v>
                </c:pt>
                <c:pt idx="5">
                  <c:v>93</c:v>
                </c:pt>
                <c:pt idx="6">
                  <c:v>94</c:v>
                </c:pt>
                <c:pt idx="7">
                  <c:v>95</c:v>
                </c:pt>
                <c:pt idx="8">
                  <c:v>96</c:v>
                </c:pt>
                <c:pt idx="9">
                  <c:v>97</c:v>
                </c:pt>
                <c:pt idx="10">
                  <c:v>98</c:v>
                </c:pt>
                <c:pt idx="11">
                  <c:v>99</c:v>
                </c:pt>
                <c:pt idx="12" formatCode="00">
                  <c:v>0</c:v>
                </c:pt>
                <c:pt idx="13" formatCode="00">
                  <c:v>1</c:v>
                </c:pt>
                <c:pt idx="14" formatCode="00">
                  <c:v>2</c:v>
                </c:pt>
                <c:pt idx="15" formatCode="00">
                  <c:v>3</c:v>
                </c:pt>
                <c:pt idx="16" formatCode="00">
                  <c:v>4</c:v>
                </c:pt>
              </c:numCache>
            </c:numRef>
          </c:cat>
          <c:val>
            <c:numRef>
              <c:f>'Schule(Z)'!$I$5:$I$21</c:f>
              <c:numCache>
                <c:formatCode>General</c:formatCode>
                <c:ptCount val="17"/>
                <c:pt idx="0">
                  <c:v>185</c:v>
                </c:pt>
                <c:pt idx="1">
                  <c:v>168</c:v>
                </c:pt>
                <c:pt idx="2">
                  <c:v>192</c:v>
                </c:pt>
                <c:pt idx="3">
                  <c:v>196</c:v>
                </c:pt>
                <c:pt idx="4">
                  <c:v>208</c:v>
                </c:pt>
                <c:pt idx="5">
                  <c:v>197</c:v>
                </c:pt>
                <c:pt idx="6">
                  <c:v>188</c:v>
                </c:pt>
                <c:pt idx="7">
                  <c:v>197</c:v>
                </c:pt>
                <c:pt idx="8">
                  <c:v>217</c:v>
                </c:pt>
                <c:pt idx="9">
                  <c:v>192</c:v>
                </c:pt>
                <c:pt idx="10">
                  <c:v>177</c:v>
                </c:pt>
                <c:pt idx="11">
                  <c:v>168</c:v>
                </c:pt>
                <c:pt idx="12">
                  <c:v>147</c:v>
                </c:pt>
                <c:pt idx="13">
                  <c:v>130</c:v>
                </c:pt>
                <c:pt idx="14">
                  <c:v>119</c:v>
                </c:pt>
                <c:pt idx="15">
                  <c:v>125</c:v>
                </c:pt>
                <c:pt idx="16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9-4DB7-ADE2-8005D0519499}"/>
            </c:ext>
          </c:extLst>
        </c:ser>
        <c:ser>
          <c:idx val="1"/>
          <c:order val="1"/>
          <c:tx>
            <c:strRef>
              <c:f>'Schule(Z)'!$J$4</c:f>
              <c:strCache>
                <c:ptCount val="1"/>
                <c:pt idx="0">
                  <c:v>Erwachsene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'Schule(Z)'!$H$5:$H$21</c:f>
              <c:numCache>
                <c:formatCode>General</c:formatCode>
                <c:ptCount val="17"/>
                <c:pt idx="0">
                  <c:v>88</c:v>
                </c:pt>
                <c:pt idx="1">
                  <c:v>89</c:v>
                </c:pt>
                <c:pt idx="2">
                  <c:v>90</c:v>
                </c:pt>
                <c:pt idx="3">
                  <c:v>91</c:v>
                </c:pt>
                <c:pt idx="4">
                  <c:v>92</c:v>
                </c:pt>
                <c:pt idx="5">
                  <c:v>93</c:v>
                </c:pt>
                <c:pt idx="6">
                  <c:v>94</c:v>
                </c:pt>
                <c:pt idx="7">
                  <c:v>95</c:v>
                </c:pt>
                <c:pt idx="8">
                  <c:v>96</c:v>
                </c:pt>
                <c:pt idx="9">
                  <c:v>97</c:v>
                </c:pt>
                <c:pt idx="10">
                  <c:v>98</c:v>
                </c:pt>
                <c:pt idx="11">
                  <c:v>99</c:v>
                </c:pt>
                <c:pt idx="12" formatCode="00">
                  <c:v>0</c:v>
                </c:pt>
                <c:pt idx="13" formatCode="00">
                  <c:v>1</c:v>
                </c:pt>
                <c:pt idx="14" formatCode="00">
                  <c:v>2</c:v>
                </c:pt>
                <c:pt idx="15" formatCode="00">
                  <c:v>3</c:v>
                </c:pt>
                <c:pt idx="16" formatCode="00">
                  <c:v>4</c:v>
                </c:pt>
              </c:numCache>
            </c:numRef>
          </c:cat>
          <c:val>
            <c:numRef>
              <c:f>'Schule(Z)'!$J$5:$J$21</c:f>
              <c:numCache>
                <c:formatCode>General</c:formatCode>
                <c:ptCount val="17"/>
                <c:pt idx="0">
                  <c:v>52</c:v>
                </c:pt>
                <c:pt idx="1">
                  <c:v>77</c:v>
                </c:pt>
                <c:pt idx="2">
                  <c:v>71</c:v>
                </c:pt>
                <c:pt idx="3">
                  <c:v>74</c:v>
                </c:pt>
                <c:pt idx="4">
                  <c:v>74</c:v>
                </c:pt>
                <c:pt idx="5">
                  <c:v>70</c:v>
                </c:pt>
                <c:pt idx="6">
                  <c:v>67</c:v>
                </c:pt>
                <c:pt idx="7">
                  <c:v>72</c:v>
                </c:pt>
                <c:pt idx="8">
                  <c:v>69</c:v>
                </c:pt>
                <c:pt idx="9">
                  <c:v>82</c:v>
                </c:pt>
                <c:pt idx="10">
                  <c:v>94</c:v>
                </c:pt>
                <c:pt idx="11">
                  <c:v>88</c:v>
                </c:pt>
                <c:pt idx="12">
                  <c:v>63</c:v>
                </c:pt>
                <c:pt idx="13">
                  <c:v>52</c:v>
                </c:pt>
                <c:pt idx="14">
                  <c:v>48</c:v>
                </c:pt>
                <c:pt idx="15">
                  <c:v>40</c:v>
                </c:pt>
                <c:pt idx="16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49-4DB7-ADE2-8005D0519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56448"/>
        <c:axId val="1"/>
        <c:axId val="0"/>
      </c:bar3DChart>
      <c:catAx>
        <c:axId val="133556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4793388429752068"/>
              <c:y val="0.826560453083854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56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950413223140498"/>
          <c:y val="0.30081380423707504"/>
          <c:w val="0.13223140495867769"/>
          <c:h val="0.1056913366238371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Parteienvertretung Gemeinderat 2002/2006</a:t>
            </a:r>
          </a:p>
        </c:rich>
      </c:tx>
      <c:layout>
        <c:manualLayout>
          <c:xMode val="edge"/>
          <c:yMode val="edge"/>
          <c:x val="0.15231788079470199"/>
          <c:y val="3.9840637450199202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90066225165563"/>
          <c:y val="0.33466135458167329"/>
          <c:w val="0.70198675496688745"/>
          <c:h val="0.46613545816733065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F187-4B58-B4C4-EB90E9642235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187-4B58-B4C4-EB90E9642235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187-4B58-B4C4-EB90E9642235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187-4B58-B4C4-EB90E9642235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187-4B58-B4C4-EB90E9642235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187-4B58-B4C4-EB90E9642235}"/>
              </c:ext>
            </c:extLst>
          </c:dPt>
          <c:dPt>
            <c:idx val="6"/>
            <c:bubble3D val="0"/>
            <c:spPr>
              <a:solidFill>
                <a:srgbClr val="00A0DD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F187-4B58-B4C4-EB90E9642235}"/>
              </c:ext>
            </c:extLst>
          </c:dPt>
          <c:dPt>
            <c:idx val="7"/>
            <c:bubble3D val="0"/>
            <c:spPr>
              <a:solidFill>
                <a:srgbClr val="BEBEB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F187-4B58-B4C4-EB90E9642235}"/>
              </c:ext>
            </c:extLst>
          </c:dPt>
          <c:dLbls>
            <c:dLbl>
              <c:idx val="1"/>
              <c:layout>
                <c:manualLayout>
                  <c:xMode val="edge"/>
                  <c:yMode val="edge"/>
                  <c:x val="0.83774834437086088"/>
                  <c:y val="0.3904382470119521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87-4B58-B4C4-EB90E9642235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85430463576158944"/>
                  <c:y val="0.6015936254980079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187-4B58-B4C4-EB90E9642235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39072847682119205"/>
                  <c:y val="0.7968127490039840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187-4B58-B4C4-EB90E9642235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4.6357615894039736E-2"/>
                  <c:y val="0.4382470119521912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87-4B58-B4C4-EB90E9642235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463576158940397"/>
                  <c:y val="0.2709163346613545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87-4B58-B4C4-EB90E964223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'Gemeinder(Z)'!$F$3:$F$10</c:f>
              <c:strCache>
                <c:ptCount val="8"/>
                <c:pt idx="0">
                  <c:v>CVP</c:v>
                </c:pt>
                <c:pt idx="1">
                  <c:v>GV</c:v>
                </c:pt>
                <c:pt idx="2">
                  <c:v>EVP</c:v>
                </c:pt>
                <c:pt idx="3">
                  <c:v>FDP</c:v>
                </c:pt>
                <c:pt idx="4">
                  <c:v>NIO</c:v>
                </c:pt>
                <c:pt idx="5">
                  <c:v>SD</c:v>
                </c:pt>
                <c:pt idx="6">
                  <c:v>SVP</c:v>
                </c:pt>
                <c:pt idx="7">
                  <c:v>SP</c:v>
                </c:pt>
              </c:strCache>
            </c:strRef>
          </c:cat>
          <c:val>
            <c:numRef>
              <c:f>'Gemeinder(Z)'!$G$3:$G$10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87-4B58-B4C4-EB90E9642235}"/>
            </c:ext>
          </c:extLst>
        </c:ser>
        <c:ser>
          <c:idx val="1"/>
          <c:order val="1"/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A6D7F3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F187-4B58-B4C4-EB90E9642235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A-F187-4B58-B4C4-EB90E9642235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F187-4B58-B4C4-EB90E9642235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F187-4B58-B4C4-EB90E9642235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F187-4B58-B4C4-EB90E9642235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F187-4B58-B4C4-EB90E9642235}"/>
              </c:ext>
            </c:extLst>
          </c:dPt>
          <c:dPt>
            <c:idx val="6"/>
            <c:bubble3D val="0"/>
            <c:spPr>
              <a:solidFill>
                <a:srgbClr val="00A0DD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F187-4B58-B4C4-EB90E9642235}"/>
              </c:ext>
            </c:extLst>
          </c:dPt>
          <c:dPt>
            <c:idx val="7"/>
            <c:bubble3D val="0"/>
            <c:spPr>
              <a:solidFill>
                <a:srgbClr val="BEBEB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F187-4B58-B4C4-EB90E964223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'Gemeinder(Z)'!$F$3:$F$10</c:f>
              <c:strCache>
                <c:ptCount val="8"/>
                <c:pt idx="0">
                  <c:v>CVP</c:v>
                </c:pt>
                <c:pt idx="1">
                  <c:v>GV</c:v>
                </c:pt>
                <c:pt idx="2">
                  <c:v>EVP</c:v>
                </c:pt>
                <c:pt idx="3">
                  <c:v>FDP</c:v>
                </c:pt>
                <c:pt idx="4">
                  <c:v>NIO</c:v>
                </c:pt>
                <c:pt idx="5">
                  <c:v>SD</c:v>
                </c:pt>
                <c:pt idx="6">
                  <c:v>SVP</c:v>
                </c:pt>
                <c:pt idx="7">
                  <c:v>SP</c:v>
                </c:pt>
              </c:strCache>
            </c:strRef>
          </c:cat>
          <c:val>
            <c:numRef>
              <c:f>'Gemeinder(Z)'!$G$3:$G$10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187-4B58-B4C4-EB90E9642235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Verhältnis Schweizerkinder-Ausländerkinder</a:t>
            </a:r>
          </a:p>
        </c:rich>
      </c:tx>
      <c:layout>
        <c:manualLayout>
          <c:xMode val="edge"/>
          <c:yMode val="edge"/>
          <c:x val="0.20977596741344195"/>
          <c:y val="4.395604395604395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9307535641547864"/>
          <c:y val="0.46703296703296704"/>
          <c:w val="0.21588594704684319"/>
          <c:h val="0.23076923076923078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8C21-412A-A6C0-AA5321EAF79D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C21-412A-A6C0-AA5321EAF79D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61507128309572301"/>
                  <c:y val="0.53296703296703296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Total Ausländer
55.5%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8C21-412A-A6C0-AA5321EAF79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Total Schweizer
44.5%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8C21-412A-A6C0-AA5321EAF79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Schule2!$A$63:$A$64</c:f>
              <c:strCache>
                <c:ptCount val="2"/>
                <c:pt idx="0">
                  <c:v>Total Ausländer</c:v>
                </c:pt>
                <c:pt idx="1">
                  <c:v>Total Schweizer</c:v>
                </c:pt>
              </c:strCache>
            </c:strRef>
          </c:cat>
          <c:val>
            <c:numRef>
              <c:f>Schule2!$F$63:$F$64</c:f>
              <c:numCache>
                <c:formatCode>0.00%\ \ </c:formatCode>
                <c:ptCount val="2"/>
                <c:pt idx="0">
                  <c:v>0.5545746388443018</c:v>
                </c:pt>
                <c:pt idx="1">
                  <c:v>0.44542536115569825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21-412A-A6C0-AA5321EAF79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Ord. Einbürgerungen ab 1976</a:t>
            </a:r>
          </a:p>
        </c:rich>
      </c:tx>
      <c:layout>
        <c:manualLayout>
          <c:xMode val="edge"/>
          <c:yMode val="edge"/>
          <c:x val="0.34887487194382405"/>
          <c:y val="3.26086956521739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54028127220131"/>
          <c:y val="0.15217391304347827"/>
          <c:w val="0.811897743463738"/>
          <c:h val="0.69021739130434778"/>
        </c:manualLayout>
      </c:layout>
      <c:lineChart>
        <c:grouping val="standard"/>
        <c:varyColors val="0"/>
        <c:ser>
          <c:idx val="0"/>
          <c:order val="0"/>
          <c:tx>
            <c:strRef>
              <c:f>'Allg_J&amp;S(Z)'!$F$79</c:f>
              <c:strCache>
                <c:ptCount val="1"/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A0DD"/>
              </a:solidFill>
              <a:ln>
                <a:solidFill>
                  <a:srgbClr val="00A0DD"/>
                </a:solidFill>
                <a:prstDash val="solid"/>
              </a:ln>
            </c:spPr>
          </c:marker>
          <c:cat>
            <c:numRef>
              <c:f>'Allg_J&amp;S(Z)'!$E$80:$E$107</c:f>
              <c:numCache>
                <c:formatCode>General</c:formatCode>
                <c:ptCount val="28"/>
                <c:pt idx="0">
                  <c:v>77</c:v>
                </c:pt>
                <c:pt idx="1">
                  <c:v>78</c:v>
                </c:pt>
                <c:pt idx="2">
                  <c:v>79</c:v>
                </c:pt>
                <c:pt idx="3">
                  <c:v>80</c:v>
                </c:pt>
                <c:pt idx="4">
                  <c:v>81</c:v>
                </c:pt>
                <c:pt idx="5">
                  <c:v>82</c:v>
                </c:pt>
                <c:pt idx="6">
                  <c:v>83</c:v>
                </c:pt>
                <c:pt idx="7">
                  <c:v>84</c:v>
                </c:pt>
                <c:pt idx="8">
                  <c:v>85</c:v>
                </c:pt>
                <c:pt idx="9">
                  <c:v>86</c:v>
                </c:pt>
                <c:pt idx="10">
                  <c:v>87</c:v>
                </c:pt>
                <c:pt idx="11">
                  <c:v>88</c:v>
                </c:pt>
                <c:pt idx="12">
                  <c:v>89</c:v>
                </c:pt>
                <c:pt idx="13">
                  <c:v>90</c:v>
                </c:pt>
                <c:pt idx="14">
                  <c:v>91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95</c:v>
                </c:pt>
                <c:pt idx="19">
                  <c:v>96</c:v>
                </c:pt>
                <c:pt idx="20">
                  <c:v>97</c:v>
                </c:pt>
                <c:pt idx="21">
                  <c:v>98</c:v>
                </c:pt>
                <c:pt idx="22">
                  <c:v>99</c:v>
                </c:pt>
                <c:pt idx="23" formatCode="00">
                  <c:v>0</c:v>
                </c:pt>
                <c:pt idx="24" formatCode="00">
                  <c:v>1</c:v>
                </c:pt>
                <c:pt idx="25" formatCode="00">
                  <c:v>2</c:v>
                </c:pt>
                <c:pt idx="26" formatCode="00">
                  <c:v>3</c:v>
                </c:pt>
                <c:pt idx="27" formatCode="00">
                  <c:v>4</c:v>
                </c:pt>
              </c:numCache>
            </c:numRef>
          </c:cat>
          <c:val>
            <c:numRef>
              <c:f>'Allg_J&amp;S(Z)'!$F$80:$F$107</c:f>
              <c:numCache>
                <c:formatCode>General</c:formatCode>
                <c:ptCount val="28"/>
                <c:pt idx="0">
                  <c:v>17</c:v>
                </c:pt>
                <c:pt idx="1">
                  <c:v>19</c:v>
                </c:pt>
                <c:pt idx="2">
                  <c:v>23</c:v>
                </c:pt>
                <c:pt idx="3">
                  <c:v>26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30</c:v>
                </c:pt>
                <c:pt idx="8">
                  <c:v>31</c:v>
                </c:pt>
                <c:pt idx="9">
                  <c:v>17</c:v>
                </c:pt>
                <c:pt idx="10">
                  <c:v>21</c:v>
                </c:pt>
                <c:pt idx="11">
                  <c:v>19</c:v>
                </c:pt>
                <c:pt idx="12">
                  <c:v>20</c:v>
                </c:pt>
                <c:pt idx="13">
                  <c:v>16</c:v>
                </c:pt>
                <c:pt idx="14">
                  <c:v>3</c:v>
                </c:pt>
                <c:pt idx="15">
                  <c:v>21</c:v>
                </c:pt>
                <c:pt idx="16">
                  <c:v>30</c:v>
                </c:pt>
                <c:pt idx="17">
                  <c:v>48</c:v>
                </c:pt>
                <c:pt idx="18">
                  <c:v>39</c:v>
                </c:pt>
                <c:pt idx="19">
                  <c:v>61</c:v>
                </c:pt>
                <c:pt idx="20">
                  <c:v>45</c:v>
                </c:pt>
                <c:pt idx="21">
                  <c:v>57</c:v>
                </c:pt>
                <c:pt idx="22">
                  <c:v>47</c:v>
                </c:pt>
                <c:pt idx="23">
                  <c:v>76</c:v>
                </c:pt>
                <c:pt idx="24">
                  <c:v>54</c:v>
                </c:pt>
                <c:pt idx="25">
                  <c:v>102</c:v>
                </c:pt>
                <c:pt idx="26">
                  <c:v>119</c:v>
                </c:pt>
                <c:pt idx="27">
                  <c:v>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BF-4108-9331-BAA026A07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549728"/>
        <c:axId val="1"/>
      </c:lineChart>
      <c:catAx>
        <c:axId val="133549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6784602643157974"/>
              <c:y val="0.913043478260869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49728"/>
        <c:crosses val="autoZero"/>
        <c:crossBetween val="midCat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Bestand an Medien</a:t>
            </a:r>
          </a:p>
        </c:rich>
      </c:tx>
      <c:layout>
        <c:manualLayout>
          <c:xMode val="edge"/>
          <c:yMode val="edge"/>
          <c:x val="0.39638157894736842"/>
          <c:y val="3.51906158357771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4369501466275661"/>
          <c:w val="0.75164473684210531"/>
          <c:h val="0.67448680351906154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'Präsid(Z)'!$C$2</c:f>
              <c:strCache>
                <c:ptCount val="1"/>
                <c:pt idx="0">
                  <c:v>Bücher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'Präsid(Z)'!$C$3:$C$15</c:f>
              <c:numCache>
                <c:formatCode>#,##0</c:formatCode>
                <c:ptCount val="13"/>
                <c:pt idx="0">
                  <c:v>16485</c:v>
                </c:pt>
                <c:pt idx="1">
                  <c:v>16791</c:v>
                </c:pt>
                <c:pt idx="2">
                  <c:v>16680</c:v>
                </c:pt>
                <c:pt idx="3">
                  <c:v>16714</c:v>
                </c:pt>
                <c:pt idx="4">
                  <c:v>16475</c:v>
                </c:pt>
                <c:pt idx="5">
                  <c:v>17260</c:v>
                </c:pt>
                <c:pt idx="6">
                  <c:v>17568</c:v>
                </c:pt>
                <c:pt idx="7">
                  <c:v>17571</c:v>
                </c:pt>
                <c:pt idx="8">
                  <c:v>17473</c:v>
                </c:pt>
                <c:pt idx="9">
                  <c:v>17599</c:v>
                </c:pt>
                <c:pt idx="10">
                  <c:v>16887</c:v>
                </c:pt>
                <c:pt idx="11">
                  <c:v>16552</c:v>
                </c:pt>
                <c:pt idx="12">
                  <c:v>16527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BF-4078-B99A-EFB37D5101A8}"/>
            </c:ext>
          </c:extLst>
        </c:ser>
        <c:ser>
          <c:idx val="1"/>
          <c:order val="1"/>
          <c:tx>
            <c:strRef>
              <c:f>'Präsid(Z)'!$D$2</c:f>
              <c:strCache>
                <c:ptCount val="1"/>
                <c:pt idx="0">
                  <c:v>Kassetten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'Präsid(Z)'!$D$3:$D$15</c:f>
              <c:numCache>
                <c:formatCode>#,##0</c:formatCode>
                <c:ptCount val="13"/>
                <c:pt idx="0">
                  <c:v>1748</c:v>
                </c:pt>
                <c:pt idx="1">
                  <c:v>1727</c:v>
                </c:pt>
                <c:pt idx="2">
                  <c:v>1730</c:v>
                </c:pt>
                <c:pt idx="3">
                  <c:v>1692</c:v>
                </c:pt>
                <c:pt idx="4">
                  <c:v>1682</c:v>
                </c:pt>
                <c:pt idx="5">
                  <c:v>1509</c:v>
                </c:pt>
                <c:pt idx="6">
                  <c:v>1465</c:v>
                </c:pt>
                <c:pt idx="7">
                  <c:v>1477</c:v>
                </c:pt>
                <c:pt idx="8">
                  <c:v>1480</c:v>
                </c:pt>
                <c:pt idx="9">
                  <c:v>1295</c:v>
                </c:pt>
                <c:pt idx="10">
                  <c:v>1255</c:v>
                </c:pt>
                <c:pt idx="11">
                  <c:v>1083</c:v>
                </c:pt>
                <c:pt idx="12">
                  <c:v>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BF-4078-B99A-EFB37D5101A8}"/>
            </c:ext>
          </c:extLst>
        </c:ser>
        <c:ser>
          <c:idx val="2"/>
          <c:order val="2"/>
          <c:tx>
            <c:strRef>
              <c:f>'Präsid(Z)'!$E$2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'Präsid(Z)'!$E$3:$E$15</c:f>
              <c:numCache>
                <c:formatCode>#,##0</c:formatCode>
                <c:ptCount val="13"/>
                <c:pt idx="0">
                  <c:v>642</c:v>
                </c:pt>
                <c:pt idx="1">
                  <c:v>764</c:v>
                </c:pt>
                <c:pt idx="2">
                  <c:v>879</c:v>
                </c:pt>
                <c:pt idx="3">
                  <c:v>1013</c:v>
                </c:pt>
                <c:pt idx="4">
                  <c:v>1119</c:v>
                </c:pt>
                <c:pt idx="5">
                  <c:v>1035</c:v>
                </c:pt>
                <c:pt idx="6">
                  <c:v>1102</c:v>
                </c:pt>
                <c:pt idx="7">
                  <c:v>1161</c:v>
                </c:pt>
                <c:pt idx="8">
                  <c:v>1184</c:v>
                </c:pt>
                <c:pt idx="9">
                  <c:v>1231</c:v>
                </c:pt>
                <c:pt idx="10">
                  <c:v>1340</c:v>
                </c:pt>
                <c:pt idx="11">
                  <c:v>1349</c:v>
                </c:pt>
                <c:pt idx="12">
                  <c:v>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BF-4078-B99A-EFB37D5101A8}"/>
            </c:ext>
          </c:extLst>
        </c:ser>
        <c:ser>
          <c:idx val="3"/>
          <c:order val="3"/>
          <c:tx>
            <c:strRef>
              <c:f>'Präsid(Z)'!$F$2</c:f>
              <c:strCache>
                <c:ptCount val="1"/>
                <c:pt idx="0">
                  <c:v>Spiele</c:v>
                </c:pt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'Präsid(Z)'!$F$3:$F$15</c:f>
              <c:numCache>
                <c:formatCode>#,##0</c:formatCode>
                <c:ptCount val="13"/>
                <c:pt idx="0">
                  <c:v>383</c:v>
                </c:pt>
                <c:pt idx="1">
                  <c:v>405</c:v>
                </c:pt>
                <c:pt idx="2">
                  <c:v>428</c:v>
                </c:pt>
                <c:pt idx="3">
                  <c:v>448</c:v>
                </c:pt>
                <c:pt idx="4">
                  <c:v>428</c:v>
                </c:pt>
                <c:pt idx="5">
                  <c:v>392</c:v>
                </c:pt>
                <c:pt idx="6">
                  <c:v>392</c:v>
                </c:pt>
                <c:pt idx="7" formatCode="General">
                  <c:v>393</c:v>
                </c:pt>
                <c:pt idx="8">
                  <c:v>373</c:v>
                </c:pt>
                <c:pt idx="9">
                  <c:v>351</c:v>
                </c:pt>
                <c:pt idx="10">
                  <c:v>376</c:v>
                </c:pt>
                <c:pt idx="11">
                  <c:v>383</c:v>
                </c:pt>
                <c:pt idx="12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BF-4078-B99A-EFB37D5101A8}"/>
            </c:ext>
          </c:extLst>
        </c:ser>
        <c:ser>
          <c:idx val="4"/>
          <c:order val="4"/>
          <c:tx>
            <c:strRef>
              <c:f>'Präsid(Z)'!$G$2</c:f>
              <c:strCache>
                <c:ptCount val="1"/>
                <c:pt idx="0">
                  <c:v>Zeitschriften</c:v>
                </c:pt>
              </c:strCache>
            </c:strRef>
          </c:tx>
          <c:spPr>
            <a:solidFill>
              <a:srgbClr val="55B7E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'Präsid(Z)'!$G$3:$G$15</c:f>
              <c:numCache>
                <c:formatCode>General</c:formatCode>
                <c:ptCount val="13"/>
                <c:pt idx="3">
                  <c:v>30</c:v>
                </c:pt>
                <c:pt idx="4">
                  <c:v>31</c:v>
                </c:pt>
                <c:pt idx="5" formatCode="#,##0">
                  <c:v>34</c:v>
                </c:pt>
                <c:pt idx="7">
                  <c:v>33</c:v>
                </c:pt>
                <c:pt idx="8" formatCode="#,##0">
                  <c:v>34</c:v>
                </c:pt>
                <c:pt idx="9" formatCode="#,##0">
                  <c:v>31</c:v>
                </c:pt>
                <c:pt idx="10" formatCode="#,##0">
                  <c:v>33</c:v>
                </c:pt>
                <c:pt idx="11" formatCode="#,##0">
                  <c:v>33</c:v>
                </c:pt>
                <c:pt idx="12" formatCode="#,##0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BF-4078-B99A-EFB37D5101A8}"/>
            </c:ext>
          </c:extLst>
        </c:ser>
        <c:ser>
          <c:idx val="5"/>
          <c:order val="5"/>
          <c:tx>
            <c:strRef>
              <c:f>'Präsid(Z)'!$H$2</c:f>
              <c:strCache>
                <c:ptCount val="1"/>
                <c:pt idx="0">
                  <c:v>CD-Rom</c:v>
                </c:pt>
              </c:strCache>
            </c:strRef>
          </c:tx>
          <c:spPr>
            <a:solidFill>
              <a:srgbClr val="6E6E6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'Präsid(Z)'!$H$3:$H$15</c:f>
              <c:numCache>
                <c:formatCode>General</c:formatCode>
                <c:ptCount val="13"/>
                <c:pt idx="5" formatCode="#,##0">
                  <c:v>33</c:v>
                </c:pt>
                <c:pt idx="6" formatCode="#,##0">
                  <c:v>83</c:v>
                </c:pt>
                <c:pt idx="7">
                  <c:v>131</c:v>
                </c:pt>
                <c:pt idx="8" formatCode="#,##0">
                  <c:v>181</c:v>
                </c:pt>
                <c:pt idx="9" formatCode="#,##0">
                  <c:v>216</c:v>
                </c:pt>
                <c:pt idx="10" formatCode="#,##0">
                  <c:v>251</c:v>
                </c:pt>
                <c:pt idx="11" formatCode="#,##0">
                  <c:v>255</c:v>
                </c:pt>
                <c:pt idx="12" formatCode="#,##0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BF-4078-B99A-EFB37D5101A8}"/>
            </c:ext>
          </c:extLst>
        </c:ser>
        <c:ser>
          <c:idx val="6"/>
          <c:order val="6"/>
          <c:tx>
            <c:strRef>
              <c:f>'Präsid(Z)'!$I$2</c:f>
              <c:strCache>
                <c:ptCount val="1"/>
                <c:pt idx="0">
                  <c:v>Video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'Präsid(Z)'!$I$3:$I$15</c:f>
              <c:numCache>
                <c:formatCode>General</c:formatCode>
                <c:ptCount val="13"/>
                <c:pt idx="7">
                  <c:v>157</c:v>
                </c:pt>
                <c:pt idx="8" formatCode="#,##0">
                  <c:v>287</c:v>
                </c:pt>
                <c:pt idx="9" formatCode="#,##0">
                  <c:v>387</c:v>
                </c:pt>
                <c:pt idx="10" formatCode="#,##0">
                  <c:v>460</c:v>
                </c:pt>
                <c:pt idx="11" formatCode="#,##0">
                  <c:v>491</c:v>
                </c:pt>
                <c:pt idx="12" formatCode="#,##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BF-4078-B99A-EFB37D5101A8}"/>
            </c:ext>
          </c:extLst>
        </c:ser>
        <c:ser>
          <c:idx val="7"/>
          <c:order val="7"/>
          <c:tx>
            <c:strRef>
              <c:f>'Präsid(Z)'!$J$2</c:f>
              <c:strCache>
                <c:ptCount val="1"/>
                <c:pt idx="0">
                  <c:v>DVD</c:v>
                </c:pt>
              </c:strCache>
            </c:strRef>
          </c:tx>
          <c:spPr>
            <a:solidFill>
              <a:srgbClr val="BEBEB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'Präsid(Z)'!$J$3:$J$15</c:f>
              <c:numCache>
                <c:formatCode>General</c:formatCode>
                <c:ptCount val="13"/>
                <c:pt idx="9" formatCode="#,##0">
                  <c:v>112</c:v>
                </c:pt>
                <c:pt idx="10" formatCode="#,##0">
                  <c:v>211</c:v>
                </c:pt>
                <c:pt idx="11" formatCode="#,##0">
                  <c:v>284</c:v>
                </c:pt>
                <c:pt idx="12" formatCode="#,##0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BF-4078-B99A-EFB37D5101A8}"/>
            </c:ext>
          </c:extLst>
        </c:ser>
        <c:ser>
          <c:idx val="8"/>
          <c:order val="8"/>
          <c:tx>
            <c:strRef>
              <c:f>'Präsid(Z)'!$K$2</c:f>
              <c:strCache>
                <c:ptCount val="1"/>
                <c:pt idx="0">
                  <c:v>Hörbücher</c:v>
                </c:pt>
              </c:strCache>
            </c:strRef>
          </c:tx>
          <c:spPr>
            <a:solidFill>
              <a:srgbClr val="377898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'Präsid(Z)'!$K$3:$K$15</c:f>
              <c:numCache>
                <c:formatCode>General</c:formatCode>
                <c:ptCount val="13"/>
                <c:pt idx="9" formatCode="#,##0">
                  <c:v>35</c:v>
                </c:pt>
                <c:pt idx="10" formatCode="#,##0">
                  <c:v>72</c:v>
                </c:pt>
                <c:pt idx="11" formatCode="#,##0">
                  <c:v>36</c:v>
                </c:pt>
                <c:pt idx="12" formatCode="#,##0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BF-4078-B99A-EFB37D5101A8}"/>
            </c:ext>
          </c:extLst>
        </c:ser>
        <c:ser>
          <c:idx val="9"/>
          <c:order val="9"/>
          <c:tx>
            <c:strRef>
              <c:f>'Präsid(Z)'!$L$2</c:f>
              <c:strCache>
                <c:ptCount val="1"/>
                <c:pt idx="0">
                  <c:v>PlayStation</c:v>
                </c:pt>
              </c:strCache>
            </c:strRef>
          </c:tx>
          <c:spPr>
            <a:solidFill>
              <a:srgbClr val="C3D8E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'Präsid(Z)'!$L$3:$L$15</c:f>
              <c:numCache>
                <c:formatCode>General</c:formatCode>
                <c:ptCount val="13"/>
                <c:pt idx="10" formatCode="#,##0">
                  <c:v>34</c:v>
                </c:pt>
                <c:pt idx="11" formatCode="#,##0">
                  <c:v>89</c:v>
                </c:pt>
                <c:pt idx="12" formatCode="#,##0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BF-4078-B99A-EFB37D510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64128"/>
        <c:axId val="1"/>
        <c:axId val="0"/>
      </c:bar3DChart>
      <c:catAx>
        <c:axId val="133564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2269736842105265"/>
              <c:y val="0.882697947214076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64128"/>
        <c:crosses val="autoZero"/>
        <c:crossBetween val="between"/>
        <c:majorUnit val="2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197368421052633"/>
          <c:y val="0.14076246334310852"/>
          <c:w val="0.12993421052631579"/>
          <c:h val="0.560117302052785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Ausleihungen von Medien</a:t>
            </a:r>
          </a:p>
        </c:rich>
      </c:tx>
      <c:layout>
        <c:manualLayout>
          <c:xMode val="edge"/>
          <c:yMode val="edge"/>
          <c:x val="0.36243851230960433"/>
          <c:y val="3.508781948961613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314732510950135E-2"/>
          <c:y val="0.14327526291593257"/>
          <c:w val="0.75123618915081625"/>
          <c:h val="0.6754405251751107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'Präsid(Z)'!$C$21</c:f>
              <c:strCache>
                <c:ptCount val="1"/>
                <c:pt idx="0">
                  <c:v>Bücher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'Präsid(Z)'!$C$22:$C$34</c:f>
              <c:numCache>
                <c:formatCode>#,##0</c:formatCode>
                <c:ptCount val="13"/>
                <c:pt idx="0">
                  <c:v>25565</c:v>
                </c:pt>
                <c:pt idx="1">
                  <c:v>27616</c:v>
                </c:pt>
                <c:pt idx="2">
                  <c:v>29859</c:v>
                </c:pt>
                <c:pt idx="3">
                  <c:v>28527</c:v>
                </c:pt>
                <c:pt idx="4">
                  <c:v>29101</c:v>
                </c:pt>
                <c:pt idx="5">
                  <c:v>30701</c:v>
                </c:pt>
                <c:pt idx="6">
                  <c:v>30751</c:v>
                </c:pt>
                <c:pt idx="7">
                  <c:v>30853</c:v>
                </c:pt>
                <c:pt idx="8">
                  <c:v>28350</c:v>
                </c:pt>
                <c:pt idx="9">
                  <c:v>29823</c:v>
                </c:pt>
                <c:pt idx="10">
                  <c:v>30822</c:v>
                </c:pt>
                <c:pt idx="11">
                  <c:v>29910</c:v>
                </c:pt>
                <c:pt idx="12">
                  <c:v>29403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7F-457D-ABCE-32C1EA3617E4}"/>
            </c:ext>
          </c:extLst>
        </c:ser>
        <c:ser>
          <c:idx val="1"/>
          <c:order val="1"/>
          <c:tx>
            <c:strRef>
              <c:f>'Präsid(Z)'!$D$21</c:f>
              <c:strCache>
                <c:ptCount val="1"/>
                <c:pt idx="0">
                  <c:v>Kassetten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'Präsid(Z)'!$D$22:$D$34</c:f>
              <c:numCache>
                <c:formatCode>#,##0</c:formatCode>
                <c:ptCount val="13"/>
                <c:pt idx="0">
                  <c:v>8915</c:v>
                </c:pt>
                <c:pt idx="1">
                  <c:v>9880</c:v>
                </c:pt>
                <c:pt idx="2">
                  <c:v>9924</c:v>
                </c:pt>
                <c:pt idx="3">
                  <c:v>9715</c:v>
                </c:pt>
                <c:pt idx="4">
                  <c:v>9031</c:v>
                </c:pt>
                <c:pt idx="5">
                  <c:v>8109</c:v>
                </c:pt>
                <c:pt idx="6">
                  <c:v>7995</c:v>
                </c:pt>
                <c:pt idx="7">
                  <c:v>7950</c:v>
                </c:pt>
                <c:pt idx="8">
                  <c:v>6309</c:v>
                </c:pt>
                <c:pt idx="9">
                  <c:v>6339</c:v>
                </c:pt>
                <c:pt idx="10">
                  <c:v>5211</c:v>
                </c:pt>
                <c:pt idx="11">
                  <c:v>4602</c:v>
                </c:pt>
                <c:pt idx="12">
                  <c:v>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7F-457D-ABCE-32C1EA3617E4}"/>
            </c:ext>
          </c:extLst>
        </c:ser>
        <c:ser>
          <c:idx val="2"/>
          <c:order val="2"/>
          <c:tx>
            <c:strRef>
              <c:f>'Präsid(Z)'!$E$21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'Präsid(Z)'!$E$22:$E$34</c:f>
              <c:numCache>
                <c:formatCode>#,##0</c:formatCode>
                <c:ptCount val="13"/>
                <c:pt idx="0">
                  <c:v>3780</c:v>
                </c:pt>
                <c:pt idx="1">
                  <c:v>4933</c:v>
                </c:pt>
                <c:pt idx="2">
                  <c:v>5248</c:v>
                </c:pt>
                <c:pt idx="3">
                  <c:v>5389</c:v>
                </c:pt>
                <c:pt idx="4">
                  <c:v>5371</c:v>
                </c:pt>
                <c:pt idx="5">
                  <c:v>4799</c:v>
                </c:pt>
                <c:pt idx="6">
                  <c:v>5173</c:v>
                </c:pt>
                <c:pt idx="7">
                  <c:v>6104</c:v>
                </c:pt>
                <c:pt idx="8">
                  <c:v>6431</c:v>
                </c:pt>
                <c:pt idx="9">
                  <c:v>6378</c:v>
                </c:pt>
                <c:pt idx="10">
                  <c:v>7250</c:v>
                </c:pt>
                <c:pt idx="11">
                  <c:v>7069</c:v>
                </c:pt>
                <c:pt idx="12">
                  <c:v>6450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7F-457D-ABCE-32C1EA3617E4}"/>
            </c:ext>
          </c:extLst>
        </c:ser>
        <c:ser>
          <c:idx val="3"/>
          <c:order val="3"/>
          <c:tx>
            <c:strRef>
              <c:f>'Präsid(Z)'!$F$21</c:f>
              <c:strCache>
                <c:ptCount val="1"/>
                <c:pt idx="0">
                  <c:v>Spiele</c:v>
                </c:pt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'Präsid(Z)'!$F$22:$F$34</c:f>
              <c:numCache>
                <c:formatCode>#,##0</c:formatCode>
                <c:ptCount val="13"/>
                <c:pt idx="0">
                  <c:v>1431</c:v>
                </c:pt>
                <c:pt idx="1">
                  <c:v>1596</c:v>
                </c:pt>
                <c:pt idx="2">
                  <c:v>1672</c:v>
                </c:pt>
                <c:pt idx="3">
                  <c:v>1797</c:v>
                </c:pt>
                <c:pt idx="4">
                  <c:v>1928</c:v>
                </c:pt>
                <c:pt idx="5">
                  <c:v>1890</c:v>
                </c:pt>
                <c:pt idx="6">
                  <c:v>1938</c:v>
                </c:pt>
                <c:pt idx="7">
                  <c:v>2059</c:v>
                </c:pt>
                <c:pt idx="8">
                  <c:v>1958</c:v>
                </c:pt>
                <c:pt idx="9">
                  <c:v>2085</c:v>
                </c:pt>
                <c:pt idx="10">
                  <c:v>2145</c:v>
                </c:pt>
                <c:pt idx="11">
                  <c:v>1976</c:v>
                </c:pt>
                <c:pt idx="12">
                  <c:v>1666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7F-457D-ABCE-32C1EA3617E4}"/>
            </c:ext>
          </c:extLst>
        </c:ser>
        <c:ser>
          <c:idx val="4"/>
          <c:order val="4"/>
          <c:tx>
            <c:strRef>
              <c:f>'Präsid(Z)'!$G$21</c:f>
              <c:strCache>
                <c:ptCount val="1"/>
                <c:pt idx="0">
                  <c:v>Zeitschriften</c:v>
                </c:pt>
              </c:strCache>
            </c:strRef>
          </c:tx>
          <c:spPr>
            <a:solidFill>
              <a:srgbClr val="55B7E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'Präsid(Z)'!$G$22:$G$34</c:f>
              <c:numCache>
                <c:formatCode>General</c:formatCode>
                <c:ptCount val="13"/>
                <c:pt idx="3" formatCode="#,##0">
                  <c:v>1090</c:v>
                </c:pt>
                <c:pt idx="4" formatCode="#,##0">
                  <c:v>1046</c:v>
                </c:pt>
                <c:pt idx="5" formatCode="#,##0">
                  <c:v>1173</c:v>
                </c:pt>
                <c:pt idx="6" formatCode="#,##0">
                  <c:v>1227</c:v>
                </c:pt>
                <c:pt idx="7" formatCode="#,##0">
                  <c:v>1091</c:v>
                </c:pt>
                <c:pt idx="8" formatCode="#,##0">
                  <c:v>1012</c:v>
                </c:pt>
                <c:pt idx="9" formatCode="#,##0">
                  <c:v>1149</c:v>
                </c:pt>
                <c:pt idx="10" formatCode="#,##0">
                  <c:v>1603</c:v>
                </c:pt>
                <c:pt idx="11" formatCode="#,##0">
                  <c:v>2095</c:v>
                </c:pt>
                <c:pt idx="12" formatCode="#,##0">
                  <c:v>2272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7F-457D-ABCE-32C1EA3617E4}"/>
            </c:ext>
          </c:extLst>
        </c:ser>
        <c:ser>
          <c:idx val="5"/>
          <c:order val="5"/>
          <c:tx>
            <c:strRef>
              <c:f>'Präsid(Z)'!$H$21</c:f>
              <c:strCache>
                <c:ptCount val="1"/>
                <c:pt idx="0">
                  <c:v>CD-Rom</c:v>
                </c:pt>
              </c:strCache>
            </c:strRef>
          </c:tx>
          <c:spPr>
            <a:solidFill>
              <a:srgbClr val="6E6E6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'Präsid(Z)'!$H$22:$H$34</c:f>
              <c:numCache>
                <c:formatCode>General</c:formatCode>
                <c:ptCount val="13"/>
                <c:pt idx="5" formatCode="#,##0">
                  <c:v>57</c:v>
                </c:pt>
                <c:pt idx="6" formatCode="#,##0">
                  <c:v>716</c:v>
                </c:pt>
                <c:pt idx="7" formatCode="#,##0">
                  <c:v>1219</c:v>
                </c:pt>
                <c:pt idx="8" formatCode="#,##0">
                  <c:v>1324</c:v>
                </c:pt>
                <c:pt idx="9" formatCode="#,##0">
                  <c:v>2207</c:v>
                </c:pt>
                <c:pt idx="10" formatCode="#,##0">
                  <c:v>2405</c:v>
                </c:pt>
                <c:pt idx="11" formatCode="#,##0">
                  <c:v>1989</c:v>
                </c:pt>
                <c:pt idx="12" formatCode="#,##0">
                  <c:v>1845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57F-457D-ABCE-32C1EA3617E4}"/>
            </c:ext>
          </c:extLst>
        </c:ser>
        <c:ser>
          <c:idx val="6"/>
          <c:order val="6"/>
          <c:tx>
            <c:strRef>
              <c:f>'Präsid(Z)'!$I$21</c:f>
              <c:strCache>
                <c:ptCount val="1"/>
                <c:pt idx="0">
                  <c:v>Video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'Präsid(Z)'!$I$22:$I$34</c:f>
              <c:numCache>
                <c:formatCode>General</c:formatCode>
                <c:ptCount val="13"/>
                <c:pt idx="7" formatCode="#,##0">
                  <c:v>2382</c:v>
                </c:pt>
                <c:pt idx="8" formatCode="#,##0">
                  <c:v>3884</c:v>
                </c:pt>
                <c:pt idx="9" formatCode="#,##0">
                  <c:v>5681</c:v>
                </c:pt>
                <c:pt idx="10" formatCode="#,##0">
                  <c:v>7066</c:v>
                </c:pt>
                <c:pt idx="11" formatCode="#,##0">
                  <c:v>6087</c:v>
                </c:pt>
                <c:pt idx="12" formatCode="#,##0">
                  <c:v>5337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7F-457D-ABCE-32C1EA3617E4}"/>
            </c:ext>
          </c:extLst>
        </c:ser>
        <c:ser>
          <c:idx val="7"/>
          <c:order val="7"/>
          <c:tx>
            <c:strRef>
              <c:f>'Präsid(Z)'!$J$21</c:f>
              <c:strCache>
                <c:ptCount val="1"/>
                <c:pt idx="0">
                  <c:v>DVD</c:v>
                </c:pt>
              </c:strCache>
            </c:strRef>
          </c:tx>
          <c:spPr>
            <a:solidFill>
              <a:srgbClr val="BEBEB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'Präsid(Z)'!$J$22:$J$34</c:f>
              <c:numCache>
                <c:formatCode>General</c:formatCode>
                <c:ptCount val="13"/>
                <c:pt idx="9" formatCode="#,##0">
                  <c:v>1226</c:v>
                </c:pt>
                <c:pt idx="10" formatCode="#,##0">
                  <c:v>3323</c:v>
                </c:pt>
                <c:pt idx="11" formatCode="#,##0">
                  <c:v>4305</c:v>
                </c:pt>
                <c:pt idx="12" formatCode="#,##0">
                  <c:v>4843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7F-457D-ABCE-32C1EA3617E4}"/>
            </c:ext>
          </c:extLst>
        </c:ser>
        <c:ser>
          <c:idx val="8"/>
          <c:order val="8"/>
          <c:tx>
            <c:strRef>
              <c:f>'Präsid(Z)'!$K$21</c:f>
              <c:strCache>
                <c:ptCount val="1"/>
                <c:pt idx="0">
                  <c:v>Hörbücher</c:v>
                </c:pt>
              </c:strCache>
            </c:strRef>
          </c:tx>
          <c:spPr>
            <a:solidFill>
              <a:srgbClr val="377898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'Präsid(Z)'!$K$22:$K$34</c:f>
              <c:numCache>
                <c:formatCode>General</c:formatCode>
                <c:ptCount val="13"/>
                <c:pt idx="9" formatCode="#,##0">
                  <c:v>235</c:v>
                </c:pt>
                <c:pt idx="10" formatCode="#,##0">
                  <c:v>376</c:v>
                </c:pt>
                <c:pt idx="11" formatCode="#,##0">
                  <c:v>305</c:v>
                </c:pt>
                <c:pt idx="12" formatCode="#,##0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57F-457D-ABCE-32C1EA3617E4}"/>
            </c:ext>
          </c:extLst>
        </c:ser>
        <c:ser>
          <c:idx val="9"/>
          <c:order val="9"/>
          <c:tx>
            <c:strRef>
              <c:f>'Präsid(Z)'!$L$21</c:f>
              <c:strCache>
                <c:ptCount val="1"/>
                <c:pt idx="0">
                  <c:v>PlayStation</c:v>
                </c:pt>
              </c:strCache>
            </c:strRef>
          </c:tx>
          <c:spPr>
            <a:solidFill>
              <a:srgbClr val="C3D8E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 formatCode="#,##0">
                  <c:v>97</c:v>
                </c:pt>
                <c:pt idx="6" formatCode="#,##0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  <c:pt idx="11" formatCode="00">
                  <c:v>3</c:v>
                </c:pt>
                <c:pt idx="12" formatCode="00">
                  <c:v>4</c:v>
                </c:pt>
              </c:numCache>
            </c:numRef>
          </c:cat>
          <c:val>
            <c:numRef>
              <c:f>'Präsid(Z)'!$L$22:$L$34</c:f>
              <c:numCache>
                <c:formatCode>General</c:formatCode>
                <c:ptCount val="13"/>
                <c:pt idx="10" formatCode="#,##0">
                  <c:v>153</c:v>
                </c:pt>
                <c:pt idx="11" formatCode="#,##0">
                  <c:v>1262</c:v>
                </c:pt>
                <c:pt idx="12" formatCode="#,##0">
                  <c:v>1241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7F-457D-ABCE-32C1EA361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60768"/>
        <c:axId val="1"/>
        <c:axId val="0"/>
      </c:bar3DChart>
      <c:catAx>
        <c:axId val="133560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2174663250572142"/>
              <c:y val="0.88596744211280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607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173050392757021"/>
          <c:y val="0.14035127795846455"/>
          <c:w val="0.13014837487481248"/>
          <c:h val="0.558481126876390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Total ausgestellte Zahlungsbefehle</a:t>
            </a:r>
          </a:p>
        </c:rich>
      </c:tx>
      <c:layout>
        <c:manualLayout>
          <c:xMode val="edge"/>
          <c:yMode val="edge"/>
          <c:x val="0.31509172090673082"/>
          <c:y val="3.539833206101372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0066367489323386"/>
          <c:y val="0.15929249427456177"/>
          <c:w val="0.63350019677037461"/>
          <c:h val="0.6578190041338384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'Präsid(Z)'!$A$40:$A$50</c:f>
              <c:numCache>
                <c:formatCode>General</c:formatCode>
                <c:ptCount val="11"/>
                <c:pt idx="0">
                  <c:v>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  <c:pt idx="5">
                  <c:v>99</c:v>
                </c:pt>
                <c:pt idx="6" formatCode="00">
                  <c:v>0</c:v>
                </c:pt>
                <c:pt idx="7" formatCode="00">
                  <c:v>1</c:v>
                </c:pt>
                <c:pt idx="8" formatCode="00">
                  <c:v>2</c:v>
                </c:pt>
                <c:pt idx="9" formatCode="00">
                  <c:v>3</c:v>
                </c:pt>
                <c:pt idx="10" formatCode="00">
                  <c:v>4</c:v>
                </c:pt>
              </c:numCache>
            </c:numRef>
          </c:cat>
          <c:val>
            <c:numRef>
              <c:f>'Präsid(Z)'!$B$40:$B$50</c:f>
              <c:numCache>
                <c:formatCode>#,##0</c:formatCode>
                <c:ptCount val="11"/>
                <c:pt idx="0">
                  <c:v>2926</c:v>
                </c:pt>
                <c:pt idx="1">
                  <c:v>3078</c:v>
                </c:pt>
                <c:pt idx="2">
                  <c:v>3631</c:v>
                </c:pt>
                <c:pt idx="3">
                  <c:v>3867</c:v>
                </c:pt>
                <c:pt idx="4">
                  <c:v>4357</c:v>
                </c:pt>
                <c:pt idx="5">
                  <c:v>4316</c:v>
                </c:pt>
                <c:pt idx="6">
                  <c:v>4606</c:v>
                </c:pt>
                <c:pt idx="7">
                  <c:v>4756</c:v>
                </c:pt>
                <c:pt idx="8">
                  <c:v>5712</c:v>
                </c:pt>
                <c:pt idx="9">
                  <c:v>5350</c:v>
                </c:pt>
                <c:pt idx="10">
                  <c:v>6688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88-4A2F-8844-8C40E74B3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65568"/>
        <c:axId val="1"/>
        <c:axId val="0"/>
      </c:bar3DChart>
      <c:catAx>
        <c:axId val="133565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42462237092916"/>
              <c:y val="0.89380788454059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Zahlungsbefehle</a:t>
                </a:r>
              </a:p>
            </c:rich>
          </c:tx>
          <c:layout>
            <c:manualLayout>
              <c:xMode val="edge"/>
              <c:yMode val="edge"/>
              <c:x val="0.13598695323343121"/>
              <c:y val="0.3185849885491235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65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Friedensrichter, erledigte Fälle</a:t>
            </a:r>
          </a:p>
        </c:rich>
      </c:tx>
      <c:layout>
        <c:manualLayout>
          <c:xMode val="edge"/>
          <c:yMode val="edge"/>
          <c:x val="0.33443735645611"/>
          <c:y val="3.341902313624678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8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9404045785296746E-2"/>
          <c:y val="0.13881748071979436"/>
          <c:w val="0.85761658734784652"/>
          <c:h val="0.6992287917737789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'Präsid(Z)'!$A$58:$A$94</c:f>
              <c:numCache>
                <c:formatCode>General</c:formatCode>
                <c:ptCount val="37"/>
                <c:pt idx="0">
                  <c:v>68</c:v>
                </c:pt>
                <c:pt idx="1">
                  <c:v>69</c:v>
                </c:pt>
                <c:pt idx="2">
                  <c:v>70</c:v>
                </c:pt>
                <c:pt idx="3">
                  <c:v>71</c:v>
                </c:pt>
                <c:pt idx="4">
                  <c:v>72</c:v>
                </c:pt>
                <c:pt idx="5">
                  <c:v>73</c:v>
                </c:pt>
                <c:pt idx="6">
                  <c:v>74</c:v>
                </c:pt>
                <c:pt idx="7">
                  <c:v>75</c:v>
                </c:pt>
                <c:pt idx="8">
                  <c:v>76</c:v>
                </c:pt>
                <c:pt idx="9">
                  <c:v>77</c:v>
                </c:pt>
                <c:pt idx="10">
                  <c:v>78</c:v>
                </c:pt>
                <c:pt idx="11">
                  <c:v>79</c:v>
                </c:pt>
                <c:pt idx="12">
                  <c:v>80</c:v>
                </c:pt>
                <c:pt idx="13">
                  <c:v>81</c:v>
                </c:pt>
                <c:pt idx="14">
                  <c:v>82</c:v>
                </c:pt>
                <c:pt idx="15">
                  <c:v>83</c:v>
                </c:pt>
                <c:pt idx="16">
                  <c:v>84</c:v>
                </c:pt>
                <c:pt idx="17">
                  <c:v>85</c:v>
                </c:pt>
                <c:pt idx="18">
                  <c:v>86</c:v>
                </c:pt>
                <c:pt idx="19">
                  <c:v>87</c:v>
                </c:pt>
                <c:pt idx="20">
                  <c:v>88</c:v>
                </c:pt>
                <c:pt idx="21">
                  <c:v>89</c:v>
                </c:pt>
                <c:pt idx="22">
                  <c:v>90</c:v>
                </c:pt>
                <c:pt idx="23">
                  <c:v>91</c:v>
                </c:pt>
                <c:pt idx="24">
                  <c:v>92</c:v>
                </c:pt>
                <c:pt idx="25">
                  <c:v>93</c:v>
                </c:pt>
                <c:pt idx="26">
                  <c:v>94</c:v>
                </c:pt>
                <c:pt idx="27">
                  <c:v>95</c:v>
                </c:pt>
                <c:pt idx="28">
                  <c:v>96</c:v>
                </c:pt>
                <c:pt idx="29">
                  <c:v>97</c:v>
                </c:pt>
                <c:pt idx="30">
                  <c:v>98</c:v>
                </c:pt>
                <c:pt idx="31">
                  <c:v>99</c:v>
                </c:pt>
                <c:pt idx="32" formatCode="00">
                  <c:v>0</c:v>
                </c:pt>
                <c:pt idx="33" formatCode="00">
                  <c:v>1</c:v>
                </c:pt>
                <c:pt idx="34" formatCode="00">
                  <c:v>2</c:v>
                </c:pt>
                <c:pt idx="35" formatCode="00">
                  <c:v>3</c:v>
                </c:pt>
                <c:pt idx="36" formatCode="00">
                  <c:v>4</c:v>
                </c:pt>
              </c:numCache>
            </c:numRef>
          </c:cat>
          <c:val>
            <c:numRef>
              <c:f>'Präsid(Z)'!$B$58:$B$94</c:f>
              <c:numCache>
                <c:formatCode>General</c:formatCode>
                <c:ptCount val="37"/>
                <c:pt idx="0">
                  <c:v>143</c:v>
                </c:pt>
                <c:pt idx="1">
                  <c:v>119</c:v>
                </c:pt>
                <c:pt idx="2">
                  <c:v>114</c:v>
                </c:pt>
                <c:pt idx="3">
                  <c:v>180</c:v>
                </c:pt>
                <c:pt idx="4">
                  <c:v>183</c:v>
                </c:pt>
                <c:pt idx="5">
                  <c:v>217</c:v>
                </c:pt>
                <c:pt idx="6">
                  <c:v>248</c:v>
                </c:pt>
                <c:pt idx="7">
                  <c:v>296</c:v>
                </c:pt>
                <c:pt idx="8">
                  <c:v>316</c:v>
                </c:pt>
                <c:pt idx="9">
                  <c:v>315</c:v>
                </c:pt>
                <c:pt idx="10">
                  <c:v>263</c:v>
                </c:pt>
                <c:pt idx="11">
                  <c:v>269</c:v>
                </c:pt>
                <c:pt idx="12">
                  <c:v>278</c:v>
                </c:pt>
                <c:pt idx="13">
                  <c:v>267</c:v>
                </c:pt>
                <c:pt idx="14">
                  <c:v>283</c:v>
                </c:pt>
                <c:pt idx="15">
                  <c:v>233</c:v>
                </c:pt>
                <c:pt idx="16">
                  <c:v>355</c:v>
                </c:pt>
                <c:pt idx="17">
                  <c:v>342</c:v>
                </c:pt>
                <c:pt idx="18">
                  <c:v>375</c:v>
                </c:pt>
                <c:pt idx="19">
                  <c:v>357</c:v>
                </c:pt>
                <c:pt idx="20">
                  <c:v>372</c:v>
                </c:pt>
                <c:pt idx="21">
                  <c:v>351</c:v>
                </c:pt>
                <c:pt idx="22">
                  <c:v>302</c:v>
                </c:pt>
                <c:pt idx="23">
                  <c:v>431</c:v>
                </c:pt>
                <c:pt idx="24">
                  <c:v>359</c:v>
                </c:pt>
                <c:pt idx="25">
                  <c:v>377</c:v>
                </c:pt>
                <c:pt idx="26">
                  <c:v>256</c:v>
                </c:pt>
                <c:pt idx="27">
                  <c:v>206</c:v>
                </c:pt>
                <c:pt idx="28">
                  <c:v>267</c:v>
                </c:pt>
                <c:pt idx="29">
                  <c:v>237</c:v>
                </c:pt>
                <c:pt idx="30">
                  <c:v>235</c:v>
                </c:pt>
                <c:pt idx="31">
                  <c:v>245</c:v>
                </c:pt>
                <c:pt idx="32">
                  <c:v>170</c:v>
                </c:pt>
                <c:pt idx="33">
                  <c:v>196</c:v>
                </c:pt>
                <c:pt idx="34">
                  <c:v>190</c:v>
                </c:pt>
                <c:pt idx="35">
                  <c:v>214</c:v>
                </c:pt>
                <c:pt idx="36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B9-4580-A198-FF892BF7F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33548768"/>
        <c:axId val="1"/>
        <c:axId val="0"/>
      </c:bar3DChart>
      <c:catAx>
        <c:axId val="133548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84109908641211"/>
              <c:y val="0.912596401028277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erledigte Fälle</a:t>
                </a:r>
              </a:p>
            </c:rich>
          </c:tx>
          <c:layout>
            <c:manualLayout>
              <c:xMode val="edge"/>
              <c:yMode val="edge"/>
              <c:x val="5.4635805757681344E-2"/>
              <c:y val="0.354755784061696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3548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495343</xdr:colOff>
      <xdr:row>53</xdr:row>
      <xdr:rowOff>99792</xdr:rowOff>
    </xdr:from>
    <xdr:ext cx="4600490" cy="505267"/>
    <xdr:sp macro="" textlink="">
      <xdr:nvSpPr>
        <xdr:cNvPr id="1123" name="Text 99">
          <a:extLst>
            <a:ext uri="{FF2B5EF4-FFF2-40B4-BE49-F238E27FC236}">
              <a16:creationId xmlns:a16="http://schemas.microsoft.com/office/drawing/2014/main" id="{94FEA1EF-C07A-BFA3-A643-B39B2EAC4D51}"/>
            </a:ext>
          </a:extLst>
        </xdr:cNvPr>
        <xdr:cNvSpPr txBox="1">
          <a:spLocks noChangeArrowheads="1"/>
        </xdr:cNvSpPr>
      </xdr:nvSpPr>
      <xdr:spPr bwMode="auto">
        <a:xfrm>
          <a:off x="876343" y="8681817"/>
          <a:ext cx="4600490" cy="505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54864" tIns="45720" rIns="54864" bIns="45720" anchor="ctr" upright="1">
          <a:spAutoFit/>
        </a:bodyPr>
        <a:lstStyle/>
        <a:p>
          <a:pPr algn="ctr" rtl="0">
            <a:defRPr sz="1000"/>
          </a:pPr>
          <a:r>
            <a:rPr lang="de-CH" sz="2800" b="0" i="0" u="none" strike="noStrike" baseline="0">
              <a:solidFill>
                <a:srgbClr val="D4EBF9"/>
              </a:solidFill>
              <a:latin typeface="Arial"/>
              <a:cs typeface="Arial"/>
            </a:rPr>
            <a:t>OPFIKON IN ZAHLEN 2004</a:t>
          </a:r>
        </a:p>
      </xdr:txBody>
    </xdr:sp>
    <xdr:clientData/>
  </xdr:oneCellAnchor>
  <xdr:twoCellAnchor>
    <xdr:from>
      <xdr:col>1</xdr:col>
      <xdr:colOff>0</xdr:colOff>
      <xdr:row>0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1126" name="Diagramm 102">
          <a:extLst>
            <a:ext uri="{FF2B5EF4-FFF2-40B4-BE49-F238E27FC236}">
              <a16:creationId xmlns:a16="http://schemas.microsoft.com/office/drawing/2014/main" id="{AAA1D4F5-76CF-7C14-FA20-41F456DDFC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9525</xdr:rowOff>
    </xdr:from>
    <xdr:to>
      <xdr:col>2</xdr:col>
      <xdr:colOff>142875</xdr:colOff>
      <xdr:row>2</xdr:row>
      <xdr:rowOff>95250</xdr:rowOff>
    </xdr:to>
    <xdr:sp macro="" textlink="">
      <xdr:nvSpPr>
        <xdr:cNvPr id="109569" name="Text 5">
          <a:extLst>
            <a:ext uri="{FF2B5EF4-FFF2-40B4-BE49-F238E27FC236}">
              <a16:creationId xmlns:a16="http://schemas.microsoft.com/office/drawing/2014/main" id="{13016CF2-54F1-F946-489F-682ACA6C37BA}"/>
            </a:ext>
          </a:extLst>
        </xdr:cNvPr>
        <xdr:cNvSpPr txBox="1">
          <a:spLocks noChangeArrowheads="1"/>
        </xdr:cNvSpPr>
      </xdr:nvSpPr>
      <xdr:spPr bwMode="auto">
        <a:xfrm>
          <a:off x="9525" y="209550"/>
          <a:ext cx="1933575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Abstimmungen und Wahlen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19050</xdr:rowOff>
    </xdr:from>
    <xdr:to>
      <xdr:col>10</xdr:col>
      <xdr:colOff>314325</xdr:colOff>
      <xdr:row>52</xdr:row>
      <xdr:rowOff>123825</xdr:rowOff>
    </xdr:to>
    <xdr:graphicFrame macro="">
      <xdr:nvGraphicFramePr>
        <xdr:cNvPr id="10309" name="Diagramm 69">
          <a:extLst>
            <a:ext uri="{FF2B5EF4-FFF2-40B4-BE49-F238E27FC236}">
              <a16:creationId xmlns:a16="http://schemas.microsoft.com/office/drawing/2014/main" id="{EE1DE10C-0938-BD0B-50DF-A84D2039CF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28575</xdr:rowOff>
    </xdr:from>
    <xdr:to>
      <xdr:col>1</xdr:col>
      <xdr:colOff>590550</xdr:colOff>
      <xdr:row>5</xdr:row>
      <xdr:rowOff>142875</xdr:rowOff>
    </xdr:to>
    <xdr:sp macro="" textlink="">
      <xdr:nvSpPr>
        <xdr:cNvPr id="11271" name="Text 1">
          <a:extLst>
            <a:ext uri="{FF2B5EF4-FFF2-40B4-BE49-F238E27FC236}">
              <a16:creationId xmlns:a16="http://schemas.microsoft.com/office/drawing/2014/main" id="{6BFDF0DF-D410-78EB-56E5-E73BB34C6040}"/>
            </a:ext>
          </a:extLst>
        </xdr:cNvPr>
        <xdr:cNvSpPr txBox="1">
          <a:spLocks noChangeArrowheads="1"/>
        </xdr:cNvSpPr>
      </xdr:nvSpPr>
      <xdr:spPr bwMode="auto">
        <a:xfrm>
          <a:off x="1638300" y="619125"/>
          <a:ext cx="571500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4EBF9" mc:Ignorable="a14" a14:legacySpreadsheetColorIndex="40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vom GR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bewilligte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Stellen </a:t>
          </a:r>
        </a:p>
      </xdr:txBody>
    </xdr:sp>
    <xdr:clientData/>
  </xdr:twoCellAnchor>
  <xdr:twoCellAnchor>
    <xdr:from>
      <xdr:col>2</xdr:col>
      <xdr:colOff>19050</xdr:colOff>
      <xdr:row>3</xdr:row>
      <xdr:rowOff>9525</xdr:rowOff>
    </xdr:from>
    <xdr:to>
      <xdr:col>2</xdr:col>
      <xdr:colOff>600075</xdr:colOff>
      <xdr:row>5</xdr:row>
      <xdr:rowOff>142875</xdr:rowOff>
    </xdr:to>
    <xdr:sp macro="" textlink="">
      <xdr:nvSpPr>
        <xdr:cNvPr id="11272" name="Text 2">
          <a:extLst>
            <a:ext uri="{FF2B5EF4-FFF2-40B4-BE49-F238E27FC236}">
              <a16:creationId xmlns:a16="http://schemas.microsoft.com/office/drawing/2014/main" id="{715A3D88-252F-8C47-14FF-F962AA413386}"/>
            </a:ext>
          </a:extLst>
        </xdr:cNvPr>
        <xdr:cNvSpPr txBox="1">
          <a:spLocks noChangeArrowheads="1"/>
        </xdr:cNvSpPr>
      </xdr:nvSpPr>
      <xdr:spPr bwMode="auto">
        <a:xfrm>
          <a:off x="2257425" y="600075"/>
          <a:ext cx="581025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4EBF9" mc:Ignorable="a14" a14:legacySpreadsheetColorIndex="40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vom SR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prov. bew.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Stellen 04</a:t>
          </a:r>
        </a:p>
        <a:p>
          <a:pPr algn="ctr" rtl="0">
            <a:defRPr sz="1000"/>
          </a:pP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9525</xdr:colOff>
      <xdr:row>3</xdr:row>
      <xdr:rowOff>9525</xdr:rowOff>
    </xdr:from>
    <xdr:to>
      <xdr:col>3</xdr:col>
      <xdr:colOff>600075</xdr:colOff>
      <xdr:row>5</xdr:row>
      <xdr:rowOff>142875</xdr:rowOff>
    </xdr:to>
    <xdr:sp macro="" textlink="">
      <xdr:nvSpPr>
        <xdr:cNvPr id="11273" name="Text 3">
          <a:extLst>
            <a:ext uri="{FF2B5EF4-FFF2-40B4-BE49-F238E27FC236}">
              <a16:creationId xmlns:a16="http://schemas.microsoft.com/office/drawing/2014/main" id="{4DB1D89D-2070-58FB-23AC-D3BC4B9FC2F9}"/>
            </a:ext>
          </a:extLst>
        </xdr:cNvPr>
        <xdr:cNvSpPr txBox="1">
          <a:spLocks noChangeArrowheads="1"/>
        </xdr:cNvSpPr>
      </xdr:nvSpPr>
      <xdr:spPr bwMode="auto">
        <a:xfrm>
          <a:off x="2867025" y="600075"/>
          <a:ext cx="59055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4EBF9" mc:Ignorable="a14" a14:legacySpreadsheetColorIndex="40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Stellen 04</a:t>
          </a:r>
        </a:p>
        <a:p>
          <a:pPr algn="ctr" rtl="0">
            <a:defRPr sz="1000"/>
          </a:pP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29</xdr:row>
          <xdr:rowOff>0</xdr:rowOff>
        </xdr:from>
        <xdr:to>
          <xdr:col>7</xdr:col>
          <xdr:colOff>504825</xdr:colOff>
          <xdr:row>32</xdr:row>
          <xdr:rowOff>123825</xdr:rowOff>
        </xdr:to>
        <xdr:sp macro="" textlink="">
          <xdr:nvSpPr>
            <xdr:cNvPr id="11274" name="Bild 4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60E856DA-B0A0-D1E3-B411-18797602F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0</xdr:colOff>
      <xdr:row>1</xdr:row>
      <xdr:rowOff>0</xdr:rowOff>
    </xdr:from>
    <xdr:ext cx="1952625" cy="228600"/>
    <xdr:sp macro="" textlink="">
      <xdr:nvSpPr>
        <xdr:cNvPr id="11275" name="Text 5">
          <a:extLst>
            <a:ext uri="{FF2B5EF4-FFF2-40B4-BE49-F238E27FC236}">
              <a16:creationId xmlns:a16="http://schemas.microsoft.com/office/drawing/2014/main" id="{D2A68D24-B52F-A35C-FEA5-CC0F612CEB7B}"/>
            </a:ext>
          </a:extLst>
        </xdr:cNvPr>
        <xdr:cNvSpPr txBox="1">
          <a:spLocks noChangeArrowheads="1"/>
        </xdr:cNvSpPr>
      </xdr:nvSpPr>
      <xdr:spPr bwMode="auto">
        <a:xfrm>
          <a:off x="0" y="200025"/>
          <a:ext cx="19526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4EBF9" mc:Ignorable="a14" a14:legacySpreadsheetColorIndex="40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Personalbestand Ende 2004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1095375" cy="228600"/>
    <xdr:sp macro="" textlink="">
      <xdr:nvSpPr>
        <xdr:cNvPr id="12295" name="Text 7">
          <a:extLst>
            <a:ext uri="{FF2B5EF4-FFF2-40B4-BE49-F238E27FC236}">
              <a16:creationId xmlns:a16="http://schemas.microsoft.com/office/drawing/2014/main" id="{0632770B-E09F-CEE6-DFCD-87B55BB9B675}"/>
            </a:ext>
          </a:extLst>
        </xdr:cNvPr>
        <xdr:cNvSpPr txBox="1">
          <a:spLocks noChangeArrowheads="1"/>
        </xdr:cNvSpPr>
      </xdr:nvSpPr>
      <xdr:spPr bwMode="auto">
        <a:xfrm>
          <a:off x="0" y="38100"/>
          <a:ext cx="10953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Stadtbibliothek</a:t>
          </a:r>
        </a:p>
      </xdr:txBody>
    </xdr:sp>
    <xdr:clientData/>
  </xdr:oneCellAnchor>
  <xdr:twoCellAnchor>
    <xdr:from>
      <xdr:col>0</xdr:col>
      <xdr:colOff>0</xdr:colOff>
      <xdr:row>3</xdr:row>
      <xdr:rowOff>0</xdr:rowOff>
    </xdr:from>
    <xdr:to>
      <xdr:col>7</xdr:col>
      <xdr:colOff>0</xdr:colOff>
      <xdr:row>23</xdr:row>
      <xdr:rowOff>9525</xdr:rowOff>
    </xdr:to>
    <xdr:graphicFrame macro="">
      <xdr:nvGraphicFramePr>
        <xdr:cNvPr id="12296" name="Diagramm 8">
          <a:extLst>
            <a:ext uri="{FF2B5EF4-FFF2-40B4-BE49-F238E27FC236}">
              <a16:creationId xmlns:a16="http://schemas.microsoft.com/office/drawing/2014/main" id="{DAE1B7CB-5AEF-2E6C-3E4F-68B2237EE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28</xdr:row>
      <xdr:rowOff>0</xdr:rowOff>
    </xdr:from>
    <xdr:to>
      <xdr:col>7</xdr:col>
      <xdr:colOff>0</xdr:colOff>
      <xdr:row>48</xdr:row>
      <xdr:rowOff>19050</xdr:rowOff>
    </xdr:to>
    <xdr:graphicFrame macro="">
      <xdr:nvGraphicFramePr>
        <xdr:cNvPr id="12297" name="Diagramm 9">
          <a:extLst>
            <a:ext uri="{FF2B5EF4-FFF2-40B4-BE49-F238E27FC236}">
              <a16:creationId xmlns:a16="http://schemas.microsoft.com/office/drawing/2014/main" id="{F15FC9B5-6DBB-BF75-58EB-7B168FD48B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114300</xdr:rowOff>
    </xdr:from>
    <xdr:to>
      <xdr:col>7</xdr:col>
      <xdr:colOff>752475</xdr:colOff>
      <xdr:row>22</xdr:row>
      <xdr:rowOff>104775</xdr:rowOff>
    </xdr:to>
    <xdr:graphicFrame macro="">
      <xdr:nvGraphicFramePr>
        <xdr:cNvPr id="13313" name="Diagramm 1">
          <a:extLst>
            <a:ext uri="{FF2B5EF4-FFF2-40B4-BE49-F238E27FC236}">
              <a16:creationId xmlns:a16="http://schemas.microsoft.com/office/drawing/2014/main" id="{FDE95FB8-9A94-E903-C0B0-F9FA821EC7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29</xdr:row>
      <xdr:rowOff>0</xdr:rowOff>
    </xdr:from>
    <xdr:to>
      <xdr:col>7</xdr:col>
      <xdr:colOff>752475</xdr:colOff>
      <xdr:row>51</xdr:row>
      <xdr:rowOff>142875</xdr:rowOff>
    </xdr:to>
    <xdr:graphicFrame macro="">
      <xdr:nvGraphicFramePr>
        <xdr:cNvPr id="13314" name="Diagramm 2">
          <a:extLst>
            <a:ext uri="{FF2B5EF4-FFF2-40B4-BE49-F238E27FC236}">
              <a16:creationId xmlns:a16="http://schemas.microsoft.com/office/drawing/2014/main" id="{A38544E6-6571-B2E9-B25E-A5B22CBDF8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0</xdr:rowOff>
    </xdr:from>
    <xdr:ext cx="1152525" cy="228600"/>
    <xdr:sp macro="" textlink="">
      <xdr:nvSpPr>
        <xdr:cNvPr id="13315" name="Text 3">
          <a:extLst>
            <a:ext uri="{FF2B5EF4-FFF2-40B4-BE49-F238E27FC236}">
              <a16:creationId xmlns:a16="http://schemas.microsoft.com/office/drawing/2014/main" id="{2C500A67-FEC9-B694-C6B0-D0FBC11DF9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152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Betreibungsamt</a:t>
          </a:r>
        </a:p>
      </xdr:txBody>
    </xdr:sp>
    <xdr:clientData/>
  </xdr:oneCellAnchor>
  <xdr:oneCellAnchor>
    <xdr:from>
      <xdr:col>0</xdr:col>
      <xdr:colOff>0</xdr:colOff>
      <xdr:row>26</xdr:row>
      <xdr:rowOff>28575</xdr:rowOff>
    </xdr:from>
    <xdr:ext cx="1123950" cy="228600"/>
    <xdr:sp macro="" textlink="">
      <xdr:nvSpPr>
        <xdr:cNvPr id="13316" name="Text 4">
          <a:extLst>
            <a:ext uri="{FF2B5EF4-FFF2-40B4-BE49-F238E27FC236}">
              <a16:creationId xmlns:a16="http://schemas.microsoft.com/office/drawing/2014/main" id="{40809AAB-374A-1936-12F2-F6B3C5E32819}"/>
            </a:ext>
          </a:extLst>
        </xdr:cNvPr>
        <xdr:cNvSpPr txBox="1">
          <a:spLocks noChangeArrowheads="1"/>
        </xdr:cNvSpPr>
      </xdr:nvSpPr>
      <xdr:spPr bwMode="auto">
        <a:xfrm>
          <a:off x="0" y="4238625"/>
          <a:ext cx="11239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Friedensrichter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47625</xdr:rowOff>
    </xdr:from>
    <xdr:to>
      <xdr:col>10</xdr:col>
      <xdr:colOff>0</xdr:colOff>
      <xdr:row>51</xdr:row>
      <xdr:rowOff>152400</xdr:rowOff>
    </xdr:to>
    <xdr:graphicFrame macro="">
      <xdr:nvGraphicFramePr>
        <xdr:cNvPr id="14337" name="Diagramm 1">
          <a:extLst>
            <a:ext uri="{FF2B5EF4-FFF2-40B4-BE49-F238E27FC236}">
              <a16:creationId xmlns:a16="http://schemas.microsoft.com/office/drawing/2014/main" id="{69B8D649-4B5A-B60E-4DBD-05A5D8ACD3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</xdr:row>
      <xdr:rowOff>142875</xdr:rowOff>
    </xdr:from>
    <xdr:to>
      <xdr:col>9</xdr:col>
      <xdr:colOff>933450</xdr:colOff>
      <xdr:row>3</xdr:row>
      <xdr:rowOff>142875</xdr:rowOff>
    </xdr:to>
    <xdr:sp macro="" textlink="">
      <xdr:nvSpPr>
        <xdr:cNvPr id="14340" name="Text 4">
          <a:extLst>
            <a:ext uri="{FF2B5EF4-FFF2-40B4-BE49-F238E27FC236}">
              <a16:creationId xmlns:a16="http://schemas.microsoft.com/office/drawing/2014/main" id="{AB6D9632-D734-9EBB-FC0C-F25FCB09FAC2}"/>
            </a:ext>
          </a:extLst>
        </xdr:cNvPr>
        <xdr:cNvSpPr txBox="1">
          <a:spLocks noChangeArrowheads="1"/>
        </xdr:cNvSpPr>
      </xdr:nvSpPr>
      <xdr:spPr bwMode="auto">
        <a:xfrm>
          <a:off x="0" y="333375"/>
          <a:ext cx="5781675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Nebst den nachfolgenden Statistiken können weitere Daten und Informationen dem Finanzplan sowie der Jahresrechnung entnommen werden.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771525" cy="228600"/>
    <xdr:sp macro="" textlink="">
      <xdr:nvSpPr>
        <xdr:cNvPr id="14344" name="Text 8">
          <a:extLst>
            <a:ext uri="{FF2B5EF4-FFF2-40B4-BE49-F238E27FC236}">
              <a16:creationId xmlns:a16="http://schemas.microsoft.com/office/drawing/2014/main" id="{2E7A7421-0AA8-FF8A-9223-CBFB76DF5A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71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Steueramt</a:t>
          </a:r>
        </a:p>
      </xdr:txBody>
    </xdr:sp>
    <xdr:clientData/>
  </xdr:oneCellAnchor>
  <xdr:oneCellAnchor>
    <xdr:from>
      <xdr:col>0</xdr:col>
      <xdr:colOff>-37095</xdr:colOff>
      <xdr:row>13</xdr:row>
      <xdr:rowOff>146066</xdr:rowOff>
    </xdr:from>
    <xdr:ext cx="3350790" cy="193643"/>
    <xdr:sp macro="" textlink="">
      <xdr:nvSpPr>
        <xdr:cNvPr id="14349" name="Text 13">
          <a:extLst>
            <a:ext uri="{FF2B5EF4-FFF2-40B4-BE49-F238E27FC236}">
              <a16:creationId xmlns:a16="http://schemas.microsoft.com/office/drawing/2014/main" id="{0CB61FDC-E6E2-0901-08F1-CF0698FE2E9F}"/>
            </a:ext>
          </a:extLst>
        </xdr:cNvPr>
        <xdr:cNvSpPr txBox="1">
          <a:spLocks noChangeArrowheads="1"/>
        </xdr:cNvSpPr>
      </xdr:nvSpPr>
      <xdr:spPr bwMode="auto">
        <a:xfrm>
          <a:off x="-37095" y="2508266"/>
          <a:ext cx="3350790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Steuerfaktoren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(kumulierte Zahlen aller Steuerpflichtigen)</a:t>
          </a:r>
        </a:p>
      </xdr:txBody>
    </xdr:sp>
    <xdr:clientData/>
  </xdr:oneCellAnchor>
  <xdr:oneCellAnchor>
    <xdr:from>
      <xdr:col>0</xdr:col>
      <xdr:colOff>-61118</xdr:colOff>
      <xdr:row>29</xdr:row>
      <xdr:rowOff>155591</xdr:rowOff>
    </xdr:from>
    <xdr:ext cx="5075236" cy="193643"/>
    <xdr:sp macro="" textlink="">
      <xdr:nvSpPr>
        <xdr:cNvPr id="14350" name="Text 14">
          <a:extLst>
            <a:ext uri="{FF2B5EF4-FFF2-40B4-BE49-F238E27FC236}">
              <a16:creationId xmlns:a16="http://schemas.microsoft.com/office/drawing/2014/main" id="{44C8111B-ABA6-EE9F-81DF-DC988D7EE9A5}"/>
            </a:ext>
          </a:extLst>
        </xdr:cNvPr>
        <xdr:cNvSpPr txBox="1">
          <a:spLocks noChangeArrowheads="1"/>
        </xdr:cNvSpPr>
      </xdr:nvSpPr>
      <xdr:spPr bwMode="auto">
        <a:xfrm>
          <a:off x="-61118" y="5451491"/>
          <a:ext cx="5075236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Steuer- Abschlüsse (Steuereinnahmen) 100% netto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(umfassen jeweils ein Steuerjahr)</a:t>
          </a:r>
        </a:p>
      </xdr:txBody>
    </xdr:sp>
    <xdr:clientData/>
  </xdr:oneCellAnchor>
  <xdr:oneCellAnchor>
    <xdr:from>
      <xdr:col>0</xdr:col>
      <xdr:colOff>0</xdr:colOff>
      <xdr:row>4</xdr:row>
      <xdr:rowOff>123825</xdr:rowOff>
    </xdr:from>
    <xdr:ext cx="933450" cy="200025"/>
    <xdr:sp macro="" textlink="">
      <xdr:nvSpPr>
        <xdr:cNvPr id="14351" name="Text 15">
          <a:extLst>
            <a:ext uri="{FF2B5EF4-FFF2-40B4-BE49-F238E27FC236}">
              <a16:creationId xmlns:a16="http://schemas.microsoft.com/office/drawing/2014/main" id="{4504CB3B-43B3-88F5-F528-4F3520D8C767}"/>
            </a:ext>
          </a:extLst>
        </xdr:cNvPr>
        <xdr:cNvSpPr txBox="1">
          <a:spLocks noChangeArrowheads="1"/>
        </xdr:cNvSpPr>
      </xdr:nvSpPr>
      <xdr:spPr bwMode="auto">
        <a:xfrm>
          <a:off x="0" y="857250"/>
          <a:ext cx="9334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Steuerregister</a:t>
          </a: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19050</xdr:colOff>
      <xdr:row>23</xdr:row>
      <xdr:rowOff>19050</xdr:rowOff>
    </xdr:to>
    <xdr:graphicFrame macro="">
      <xdr:nvGraphicFramePr>
        <xdr:cNvPr id="15361" name="Diagramm 1">
          <a:extLst>
            <a:ext uri="{FF2B5EF4-FFF2-40B4-BE49-F238E27FC236}">
              <a16:creationId xmlns:a16="http://schemas.microsoft.com/office/drawing/2014/main" id="{4620AE69-E573-895C-6CF5-F9AA2370DB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209550</xdr:colOff>
      <xdr:row>12</xdr:row>
      <xdr:rowOff>0</xdr:rowOff>
    </xdr:from>
    <xdr:to>
      <xdr:col>5</xdr:col>
      <xdr:colOff>933450</xdr:colOff>
      <xdr:row>23</xdr:row>
      <xdr:rowOff>28575</xdr:rowOff>
    </xdr:to>
    <xdr:graphicFrame macro="">
      <xdr:nvGraphicFramePr>
        <xdr:cNvPr id="15362" name="Diagramm 2">
          <a:extLst>
            <a:ext uri="{FF2B5EF4-FFF2-40B4-BE49-F238E27FC236}">
              <a16:creationId xmlns:a16="http://schemas.microsoft.com/office/drawing/2014/main" id="{2CC80501-BCD3-14D9-68DF-8F7F3979EF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152400</xdr:rowOff>
    </xdr:from>
    <xdr:to>
      <xdr:col>5</xdr:col>
      <xdr:colOff>933450</xdr:colOff>
      <xdr:row>52</xdr:row>
      <xdr:rowOff>104775</xdr:rowOff>
    </xdr:to>
    <xdr:graphicFrame macro="">
      <xdr:nvGraphicFramePr>
        <xdr:cNvPr id="15364" name="Diagramm 4">
          <a:extLst>
            <a:ext uri="{FF2B5EF4-FFF2-40B4-BE49-F238E27FC236}">
              <a16:creationId xmlns:a16="http://schemas.microsoft.com/office/drawing/2014/main" id="{F4E7CAAE-F9BB-EBF3-33D4-9E1A554B74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0</xdr:colOff>
      <xdr:row>2</xdr:row>
      <xdr:rowOff>66675</xdr:rowOff>
    </xdr:from>
    <xdr:ext cx="1457325" cy="200025"/>
    <xdr:sp macro="" textlink="">
      <xdr:nvSpPr>
        <xdr:cNvPr id="15365" name="Text 5">
          <a:extLst>
            <a:ext uri="{FF2B5EF4-FFF2-40B4-BE49-F238E27FC236}">
              <a16:creationId xmlns:a16="http://schemas.microsoft.com/office/drawing/2014/main" id="{4E4873DA-691C-A068-6257-9D3594C7D76F}"/>
            </a:ext>
          </a:extLst>
        </xdr:cNvPr>
        <xdr:cNvSpPr txBox="1">
          <a:spLocks noChangeArrowheads="1"/>
        </xdr:cNvSpPr>
      </xdr:nvSpPr>
      <xdr:spPr bwMode="auto">
        <a:xfrm>
          <a:off x="0" y="390525"/>
          <a:ext cx="14573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Steuerausscheidungen</a:t>
          </a:r>
        </a:p>
      </xdr:txBody>
    </xdr:sp>
    <xdr:clientData/>
  </xdr:oneCellAnchor>
  <xdr:oneCellAnchor>
    <xdr:from>
      <xdr:col>0</xdr:col>
      <xdr:colOff>0</xdr:colOff>
      <xdr:row>28</xdr:row>
      <xdr:rowOff>47625</xdr:rowOff>
    </xdr:from>
    <xdr:ext cx="895350" cy="200025"/>
    <xdr:sp macro="" textlink="">
      <xdr:nvSpPr>
        <xdr:cNvPr id="15366" name="Text 6">
          <a:extLst>
            <a:ext uri="{FF2B5EF4-FFF2-40B4-BE49-F238E27FC236}">
              <a16:creationId xmlns:a16="http://schemas.microsoft.com/office/drawing/2014/main" id="{47DF9044-8332-C31D-507D-EF4AF90EC248}"/>
            </a:ext>
          </a:extLst>
        </xdr:cNvPr>
        <xdr:cNvSpPr txBox="1">
          <a:spLocks noChangeArrowheads="1"/>
        </xdr:cNvSpPr>
      </xdr:nvSpPr>
      <xdr:spPr bwMode="auto">
        <a:xfrm>
          <a:off x="0" y="4667250"/>
          <a:ext cx="8953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Grundsteuern</a:t>
          </a:r>
        </a:p>
      </xdr:txBody>
    </xdr:sp>
    <xdr:clientData/>
  </xdr:one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0.56046</cdr:x>
      <cdr:y>0.21168</cdr:y>
    </cdr:from>
    <cdr:to>
      <cdr:x>0.61773</cdr:x>
      <cdr:y>0.26701</cdr:y>
    </cdr:to>
    <cdr:sp macro="" textlink="">
      <cdr:nvSpPr>
        <cdr:cNvPr id="17409" name="Text 1">
          <a:extLst xmlns:a="http://schemas.openxmlformats.org/drawingml/2006/main">
            <a:ext uri="{FF2B5EF4-FFF2-40B4-BE49-F238E27FC236}">
              <a16:creationId xmlns:a16="http://schemas.microsoft.com/office/drawing/2014/main" id="{4DC6D194-FADF-7D3D-723B-A0A93F28E6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74200" y="440699"/>
          <a:ext cx="324021" cy="114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57150</xdr:rowOff>
    </xdr:from>
    <xdr:to>
      <xdr:col>5</xdr:col>
      <xdr:colOff>190500</xdr:colOff>
      <xdr:row>37</xdr:row>
      <xdr:rowOff>9525</xdr:rowOff>
    </xdr:to>
    <xdr:graphicFrame macro="">
      <xdr:nvGraphicFramePr>
        <xdr:cNvPr id="18435" name="Diagramm 3">
          <a:extLst>
            <a:ext uri="{FF2B5EF4-FFF2-40B4-BE49-F238E27FC236}">
              <a16:creationId xmlns:a16="http://schemas.microsoft.com/office/drawing/2014/main" id="{0E82B605-2BF3-FBEE-D319-92FE51AFD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18</xdr:row>
      <xdr:rowOff>57150</xdr:rowOff>
    </xdr:from>
    <xdr:to>
      <xdr:col>14</xdr:col>
      <xdr:colOff>0</xdr:colOff>
      <xdr:row>36</xdr:row>
      <xdr:rowOff>142875</xdr:rowOff>
    </xdr:to>
    <xdr:graphicFrame macro="">
      <xdr:nvGraphicFramePr>
        <xdr:cNvPr id="18436" name="Diagramm 4">
          <a:extLst>
            <a:ext uri="{FF2B5EF4-FFF2-40B4-BE49-F238E27FC236}">
              <a16:creationId xmlns:a16="http://schemas.microsoft.com/office/drawing/2014/main" id="{8DBF33F6-B340-A3E7-4B9A-4D7C463CA4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9525</xdr:colOff>
      <xdr:row>16</xdr:row>
      <xdr:rowOff>85725</xdr:rowOff>
    </xdr:from>
    <xdr:to>
      <xdr:col>6</xdr:col>
      <xdr:colOff>390525</xdr:colOff>
      <xdr:row>17</xdr:row>
      <xdr:rowOff>152400</xdr:rowOff>
    </xdr:to>
    <xdr:sp macro="" textlink="">
      <xdr:nvSpPr>
        <xdr:cNvPr id="18438" name="Text 6">
          <a:extLst>
            <a:ext uri="{FF2B5EF4-FFF2-40B4-BE49-F238E27FC236}">
              <a16:creationId xmlns:a16="http://schemas.microsoft.com/office/drawing/2014/main" id="{9BE41D5A-1CD5-39D5-8E47-6E9BDAB4AE93}"/>
            </a:ext>
          </a:extLst>
        </xdr:cNvPr>
        <xdr:cNvSpPr txBox="1">
          <a:spLocks noChangeArrowheads="1"/>
        </xdr:cNvSpPr>
      </xdr:nvSpPr>
      <xdr:spPr bwMode="auto">
        <a:xfrm>
          <a:off x="9525" y="2676525"/>
          <a:ext cx="51720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1) Formel Zinsbelastungsanteil         2) definitiver Abschluss pendent, minime Abweichung                 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5514975" cy="228600"/>
    <xdr:sp macro="" textlink="">
      <xdr:nvSpPr>
        <xdr:cNvPr id="18440" name="Text 8">
          <a:extLst>
            <a:ext uri="{FF2B5EF4-FFF2-40B4-BE49-F238E27FC236}">
              <a16:creationId xmlns:a16="http://schemas.microsoft.com/office/drawing/2014/main" id="{80606FF3-F8B8-98C4-110F-9EFA44AC66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55149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Finanzlage der Stadt Opfikon aufgrund der Finanzkennzahlen ( in Mio Fr. und % )</a:t>
          </a:r>
        </a:p>
      </xdr:txBody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5</xdr:col>
      <xdr:colOff>190500</xdr:colOff>
      <xdr:row>38</xdr:row>
      <xdr:rowOff>9525</xdr:rowOff>
    </xdr:to>
    <xdr:sp macro="" textlink="">
      <xdr:nvSpPr>
        <xdr:cNvPr id="18441" name="Text 9">
          <a:extLst>
            <a:ext uri="{FF2B5EF4-FFF2-40B4-BE49-F238E27FC236}">
              <a16:creationId xmlns:a16="http://schemas.microsoft.com/office/drawing/2014/main" id="{CC348B21-7F22-4A0E-5B01-8222FBD4326F}"/>
            </a:ext>
          </a:extLst>
        </xdr:cNvPr>
        <xdr:cNvSpPr txBox="1">
          <a:spLocks noChangeArrowheads="1"/>
        </xdr:cNvSpPr>
      </xdr:nvSpPr>
      <xdr:spPr bwMode="auto">
        <a:xfrm>
          <a:off x="0" y="5991225"/>
          <a:ext cx="4419600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3) Hoher SFG infolge sehr hohem Cashflow und tiefen Investitionen</a:t>
          </a:r>
        </a:p>
      </xdr:txBody>
    </xdr:sp>
    <xdr:clientData/>
  </xdr:twoCellAnchor>
  <xdr:twoCellAnchor editAs="oneCell">
    <xdr:from>
      <xdr:col>5</xdr:col>
      <xdr:colOff>295275</xdr:colOff>
      <xdr:row>36</xdr:row>
      <xdr:rowOff>114300</xdr:rowOff>
    </xdr:from>
    <xdr:to>
      <xdr:col>14</xdr:col>
      <xdr:colOff>0</xdr:colOff>
      <xdr:row>38</xdr:row>
      <xdr:rowOff>9525</xdr:rowOff>
    </xdr:to>
    <xdr:sp macro="" textlink="">
      <xdr:nvSpPr>
        <xdr:cNvPr id="18442" name="Text 10">
          <a:extLst>
            <a:ext uri="{FF2B5EF4-FFF2-40B4-BE49-F238E27FC236}">
              <a16:creationId xmlns:a16="http://schemas.microsoft.com/office/drawing/2014/main" id="{D97D693D-C7FC-67AA-F5C6-16DEC858F461}"/>
            </a:ext>
          </a:extLst>
        </xdr:cNvPr>
        <xdr:cNvSpPr txBox="1">
          <a:spLocks noChangeArrowheads="1"/>
        </xdr:cNvSpPr>
      </xdr:nvSpPr>
      <xdr:spPr bwMode="auto">
        <a:xfrm>
          <a:off x="4524375" y="5943600"/>
          <a:ext cx="4200525" cy="219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523875</xdr:colOff>
      <xdr:row>2</xdr:row>
      <xdr:rowOff>19050</xdr:rowOff>
    </xdr:from>
    <xdr:to>
      <xdr:col>11</xdr:col>
      <xdr:colOff>171450</xdr:colOff>
      <xdr:row>3</xdr:row>
      <xdr:rowOff>76200</xdr:rowOff>
    </xdr:to>
    <xdr:sp macro="" textlink="">
      <xdr:nvSpPr>
        <xdr:cNvPr id="18449" name="Text 3">
          <a:extLst>
            <a:ext uri="{FF2B5EF4-FFF2-40B4-BE49-F238E27FC236}">
              <a16:creationId xmlns:a16="http://schemas.microsoft.com/office/drawing/2014/main" id="{1BBEBBF1-6A6E-BA1E-FDA6-B4712891A472}"/>
            </a:ext>
          </a:extLst>
        </xdr:cNvPr>
        <xdr:cNvSpPr txBox="1">
          <a:spLocks noChangeArrowheads="1"/>
        </xdr:cNvSpPr>
      </xdr:nvSpPr>
      <xdr:spPr bwMode="auto">
        <a:xfrm>
          <a:off x="7562850" y="342900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2)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0</xdr:col>
      <xdr:colOff>1419225</xdr:colOff>
      <xdr:row>10</xdr:row>
      <xdr:rowOff>19050</xdr:rowOff>
    </xdr:from>
    <xdr:to>
      <xdr:col>0</xdr:col>
      <xdr:colOff>1628775</xdr:colOff>
      <xdr:row>11</xdr:row>
      <xdr:rowOff>76200</xdr:rowOff>
    </xdr:to>
    <xdr:sp macro="" textlink="">
      <xdr:nvSpPr>
        <xdr:cNvPr id="18451" name="Text 3">
          <a:extLst>
            <a:ext uri="{FF2B5EF4-FFF2-40B4-BE49-F238E27FC236}">
              <a16:creationId xmlns:a16="http://schemas.microsoft.com/office/drawing/2014/main" id="{AC73BD75-360B-86AB-1141-7DD2E1DDF972}"/>
            </a:ext>
          </a:extLst>
        </xdr:cNvPr>
        <xdr:cNvSpPr txBox="1">
          <a:spLocks noChangeArrowheads="1"/>
        </xdr:cNvSpPr>
      </xdr:nvSpPr>
      <xdr:spPr bwMode="auto">
        <a:xfrm>
          <a:off x="1419225" y="1638300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1)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9</xdr:col>
      <xdr:colOff>523875</xdr:colOff>
      <xdr:row>2</xdr:row>
      <xdr:rowOff>19050</xdr:rowOff>
    </xdr:from>
    <xdr:to>
      <xdr:col>10</xdr:col>
      <xdr:colOff>171450</xdr:colOff>
      <xdr:row>3</xdr:row>
      <xdr:rowOff>76200</xdr:rowOff>
    </xdr:to>
    <xdr:sp macro="" textlink="">
      <xdr:nvSpPr>
        <xdr:cNvPr id="18453" name="Text 3">
          <a:extLst>
            <a:ext uri="{FF2B5EF4-FFF2-40B4-BE49-F238E27FC236}">
              <a16:creationId xmlns:a16="http://schemas.microsoft.com/office/drawing/2014/main" id="{36A15A82-A5CF-2832-B266-305EC2A5ADDF}"/>
            </a:ext>
          </a:extLst>
        </xdr:cNvPr>
        <xdr:cNvSpPr txBox="1">
          <a:spLocks noChangeArrowheads="1"/>
        </xdr:cNvSpPr>
      </xdr:nvSpPr>
      <xdr:spPr bwMode="auto">
        <a:xfrm>
          <a:off x="7000875" y="342900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0.35005</cdr:x>
      <cdr:y>0.32928</cdr:y>
    </cdr:from>
    <cdr:to>
      <cdr:x>0.43395</cdr:x>
      <cdr:y>0.39514</cdr:y>
    </cdr:to>
    <cdr:sp macro="" textlink="">
      <cdr:nvSpPr>
        <cdr:cNvPr id="19457" name="Text 1">
          <a:extLst xmlns:a="http://schemas.openxmlformats.org/drawingml/2006/main">
            <a:ext uri="{FF2B5EF4-FFF2-40B4-BE49-F238E27FC236}">
              <a16:creationId xmlns:a16="http://schemas.microsoft.com/office/drawing/2014/main" id="{88FE0BA4-607D-E80B-8589-2BAAD5AB46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53571" y="1003669"/>
          <a:ext cx="371630" cy="200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NV/E</a:t>
          </a:r>
        </a:p>
      </cdr:txBody>
    </cdr:sp>
  </cdr:relSizeAnchor>
  <cdr:relSizeAnchor xmlns:cdr="http://schemas.openxmlformats.org/drawingml/2006/chartDrawing">
    <cdr:from>
      <cdr:x>0.4342</cdr:x>
      <cdr:y>0.37553</cdr:y>
    </cdr:from>
    <cdr:to>
      <cdr:x>0.48973</cdr:x>
      <cdr:y>0.4862</cdr:y>
    </cdr:to>
    <cdr:sp macro="" textlink="">
      <cdr:nvSpPr>
        <cdr:cNvPr id="19458" name="Line 2">
          <a:extLst xmlns:a="http://schemas.openxmlformats.org/drawingml/2006/main">
            <a:ext uri="{FF2B5EF4-FFF2-40B4-BE49-F238E27FC236}">
              <a16:creationId xmlns:a16="http://schemas.microsoft.com/office/drawing/2014/main" id="{48DE1D90-A93C-77A3-6CA6-BF632CB8D91F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926284" y="1144208"/>
          <a:ext cx="245948" cy="33626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sm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0.58709</cdr:x>
      <cdr:y>0.42227</cdr:y>
    </cdr:from>
    <cdr:to>
      <cdr:x>0.6343</cdr:x>
      <cdr:y>0.51308</cdr:y>
    </cdr:to>
    <cdr:sp macro="" textlink="">
      <cdr:nvSpPr>
        <cdr:cNvPr id="19459" name="Text 3">
          <a:extLst xmlns:a="http://schemas.openxmlformats.org/drawingml/2006/main">
            <a:ext uri="{FF2B5EF4-FFF2-40B4-BE49-F238E27FC236}">
              <a16:creationId xmlns:a16="http://schemas.microsoft.com/office/drawing/2014/main" id="{A4EA1A85-9681-DA6D-B075-3FD7AF3183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03452" y="1286219"/>
          <a:ext cx="209110" cy="2759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3)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0.49017</cdr:x>
      <cdr:y>0.12889</cdr:y>
    </cdr:from>
    <cdr:to>
      <cdr:x>0.60809</cdr:x>
      <cdr:y>0.15749</cdr:y>
    </cdr:to>
    <cdr:sp macro="" textlink="">
      <cdr:nvSpPr>
        <cdr:cNvPr id="2049" name="Text 1">
          <a:extLst xmlns:a="http://schemas.openxmlformats.org/drawingml/2006/main">
            <a:ext uri="{FF2B5EF4-FFF2-40B4-BE49-F238E27FC236}">
              <a16:creationId xmlns:a16="http://schemas.microsoft.com/office/drawing/2014/main" id="{1D1EBEA0-1FD0-FC42-78E7-9629D6356D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97131" y="901835"/>
          <a:ext cx="648081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Einwohner</a:t>
          </a:r>
        </a:p>
      </cdr:txBody>
    </cdr:sp>
  </cdr:relSizeAnchor>
  <cdr:relSizeAnchor xmlns:cdr="http://schemas.openxmlformats.org/drawingml/2006/chartDrawing">
    <cdr:from>
      <cdr:x>0.47642</cdr:x>
      <cdr:y>0.53995</cdr:y>
    </cdr:from>
    <cdr:to>
      <cdr:x>0.60981</cdr:x>
      <cdr:y>0.56855</cdr:y>
    </cdr:to>
    <cdr:sp macro="" textlink="">
      <cdr:nvSpPr>
        <cdr:cNvPr id="2050" name="Text 2">
          <a:extLst xmlns:a="http://schemas.openxmlformats.org/drawingml/2006/main">
            <a:ext uri="{FF2B5EF4-FFF2-40B4-BE49-F238E27FC236}">
              <a16:creationId xmlns:a16="http://schemas.microsoft.com/office/drawing/2014/main" id="{28335548-6C97-7BFD-09E2-4FE66B6BFB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1521" y="3767846"/>
          <a:ext cx="733142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Wohnungen</a:t>
          </a:r>
        </a:p>
      </cdr:txBody>
    </cdr:sp>
  </cdr:relSizeAnchor>
  <cdr:relSizeAnchor xmlns:cdr="http://schemas.openxmlformats.org/drawingml/2006/chartDrawing">
    <cdr:from>
      <cdr:x>0.5425</cdr:x>
      <cdr:y>0.71773</cdr:y>
    </cdr:from>
    <cdr:to>
      <cdr:x>0.6985</cdr:x>
      <cdr:y>0.76976</cdr:y>
    </cdr:to>
    <cdr:sp macro="" textlink="">
      <cdr:nvSpPr>
        <cdr:cNvPr id="2051" name="Text 3">
          <a:extLst xmlns:a="http://schemas.openxmlformats.org/drawingml/2006/main">
            <a:ext uri="{FF2B5EF4-FFF2-40B4-BE49-F238E27FC236}">
              <a16:creationId xmlns:a16="http://schemas.microsoft.com/office/drawing/2014/main" id="{FA339E8B-CE7E-37C7-26C3-79167EF65B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84717" y="5007434"/>
          <a:ext cx="857357" cy="3627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Steuererträge</a:t>
          </a:r>
        </a:p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x 10'000 in Fr.</a:t>
          </a:r>
        </a:p>
      </cdr:txBody>
    </cdr:sp>
  </cdr:relSizeAnchor>
  <cdr:relSizeAnchor xmlns:cdr="http://schemas.openxmlformats.org/drawingml/2006/chartDrawing">
    <cdr:from>
      <cdr:x>0.20495</cdr:x>
      <cdr:y>0.83905</cdr:y>
    </cdr:from>
    <cdr:to>
      <cdr:x>0.35923</cdr:x>
      <cdr:y>0.86766</cdr:y>
    </cdr:to>
    <cdr:sp macro="" textlink="">
      <cdr:nvSpPr>
        <cdr:cNvPr id="2052" name="Text 4">
          <a:extLst xmlns:a="http://schemas.openxmlformats.org/drawingml/2006/main">
            <a:ext uri="{FF2B5EF4-FFF2-40B4-BE49-F238E27FC236}">
              <a16:creationId xmlns:a16="http://schemas.microsoft.com/office/drawing/2014/main" id="{4DF6F545-F350-FD9C-E7B5-4D4FAACA36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29585" y="5853311"/>
          <a:ext cx="847906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Arbeitsstätten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482" name="Text 2">
          <a:extLst>
            <a:ext uri="{FF2B5EF4-FFF2-40B4-BE49-F238E27FC236}">
              <a16:creationId xmlns:a16="http://schemas.microsoft.com/office/drawing/2014/main" id="{F6AB5065-28C1-01FF-D941-CC4320D893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4</xdr:col>
      <xdr:colOff>333375</xdr:colOff>
      <xdr:row>28</xdr:row>
      <xdr:rowOff>19050</xdr:rowOff>
    </xdr:from>
    <xdr:to>
      <xdr:col>4</xdr:col>
      <xdr:colOff>647700</xdr:colOff>
      <xdr:row>33</xdr:row>
      <xdr:rowOff>133350</xdr:rowOff>
    </xdr:to>
    <xdr:sp macro="" textlink="">
      <xdr:nvSpPr>
        <xdr:cNvPr id="20487" name="Text 7">
          <a:extLst>
            <a:ext uri="{FF2B5EF4-FFF2-40B4-BE49-F238E27FC236}">
              <a16:creationId xmlns:a16="http://schemas.microsoft.com/office/drawing/2014/main" id="{71314267-14B9-60C2-4271-D1C2219C6F92}"/>
            </a:ext>
          </a:extLst>
        </xdr:cNvPr>
        <xdr:cNvSpPr txBox="1">
          <a:spLocks noChangeArrowheads="1"/>
        </xdr:cNvSpPr>
      </xdr:nvSpPr>
      <xdr:spPr bwMode="auto">
        <a:xfrm>
          <a:off x="3124200" y="4495800"/>
          <a:ext cx="314325" cy="923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keine Angaben 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vorhanden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9525</xdr:rowOff>
    </xdr:from>
    <xdr:to>
      <xdr:col>8</xdr:col>
      <xdr:colOff>0</xdr:colOff>
      <xdr:row>18</xdr:row>
      <xdr:rowOff>9525</xdr:rowOff>
    </xdr:to>
    <xdr:graphicFrame macro="">
      <xdr:nvGraphicFramePr>
        <xdr:cNvPr id="21506" name="Diagramm 2">
          <a:extLst>
            <a:ext uri="{FF2B5EF4-FFF2-40B4-BE49-F238E27FC236}">
              <a16:creationId xmlns:a16="http://schemas.microsoft.com/office/drawing/2014/main" id="{CDB12B71-F85F-AA40-B68D-37B03E957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22</xdr:row>
      <xdr:rowOff>9525</xdr:rowOff>
    </xdr:from>
    <xdr:to>
      <xdr:col>8</xdr:col>
      <xdr:colOff>9525</xdr:colOff>
      <xdr:row>36</xdr:row>
      <xdr:rowOff>9525</xdr:rowOff>
    </xdr:to>
    <xdr:graphicFrame macro="">
      <xdr:nvGraphicFramePr>
        <xdr:cNvPr id="21508" name="Diagramm 4">
          <a:extLst>
            <a:ext uri="{FF2B5EF4-FFF2-40B4-BE49-F238E27FC236}">
              <a16:creationId xmlns:a16="http://schemas.microsoft.com/office/drawing/2014/main" id="{BFCBB8A1-E4D8-4EC5-4CC5-D7774E674A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40</xdr:row>
      <xdr:rowOff>9525</xdr:rowOff>
    </xdr:from>
    <xdr:to>
      <xdr:col>8</xdr:col>
      <xdr:colOff>0</xdr:colOff>
      <xdr:row>55</xdr:row>
      <xdr:rowOff>142875</xdr:rowOff>
    </xdr:to>
    <xdr:graphicFrame macro="">
      <xdr:nvGraphicFramePr>
        <xdr:cNvPr id="21509" name="Diagramm 5">
          <a:extLst>
            <a:ext uri="{FF2B5EF4-FFF2-40B4-BE49-F238E27FC236}">
              <a16:creationId xmlns:a16="http://schemas.microsoft.com/office/drawing/2014/main" id="{59E146FC-89FA-E414-A41F-F8C9911C98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666750</xdr:colOff>
      <xdr:row>44</xdr:row>
      <xdr:rowOff>57150</xdr:rowOff>
    </xdr:from>
    <xdr:to>
      <xdr:col>7</xdr:col>
      <xdr:colOff>161925</xdr:colOff>
      <xdr:row>46</xdr:row>
      <xdr:rowOff>152400</xdr:rowOff>
    </xdr:to>
    <xdr:sp macro="" textlink="">
      <xdr:nvSpPr>
        <xdr:cNvPr id="21510" name="Text 11">
          <a:extLst>
            <a:ext uri="{FF2B5EF4-FFF2-40B4-BE49-F238E27FC236}">
              <a16:creationId xmlns:a16="http://schemas.microsoft.com/office/drawing/2014/main" id="{D311853C-2310-19B7-FF83-11B16C18846A}"/>
            </a:ext>
          </a:extLst>
        </xdr:cNvPr>
        <xdr:cNvSpPr txBox="1">
          <a:spLocks noChangeArrowheads="1"/>
        </xdr:cNvSpPr>
      </xdr:nvSpPr>
      <xdr:spPr bwMode="auto">
        <a:xfrm>
          <a:off x="5010150" y="7353300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** </a:t>
          </a:r>
        </a:p>
      </xdr:txBody>
    </xdr:sp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0.11493</cdr:x>
      <cdr:y>0.85196</cdr:y>
    </cdr:from>
    <cdr:to>
      <cdr:x>0.95073</cdr:x>
      <cdr:y>0.98148</cdr:y>
    </cdr:to>
    <cdr:sp macro="" textlink="">
      <cdr:nvSpPr>
        <cdr:cNvPr id="22533" name="Text 5">
          <a:extLst xmlns:a="http://schemas.openxmlformats.org/drawingml/2006/main">
            <a:ext uri="{FF2B5EF4-FFF2-40B4-BE49-F238E27FC236}">
              <a16:creationId xmlns:a16="http://schemas.microsoft.com/office/drawing/2014/main" id="{6329FC12-22D3-0232-E67C-C18712FBCE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844" y="2194211"/>
          <a:ext cx="4848227" cy="3330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* markanter Anstieg 1996 wegen Überbauung Rietgrabenhang</a:t>
          </a:r>
        </a:p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** markanter Anstieg 2004 wegen erster Wohnüberbauung Glattpark</a:t>
          </a:r>
        </a:p>
      </cdr:txBody>
    </cdr:sp>
  </cdr:relSizeAnchor>
  <cdr:relSizeAnchor xmlns:cdr="http://schemas.openxmlformats.org/drawingml/2006/chartDrawing">
    <cdr:from>
      <cdr:x>0.79507</cdr:x>
      <cdr:y>0.36687</cdr:y>
    </cdr:from>
    <cdr:to>
      <cdr:x>0.82311</cdr:x>
      <cdr:y>0.41863</cdr:y>
    </cdr:to>
    <cdr:sp macro="" textlink="">
      <cdr:nvSpPr>
        <cdr:cNvPr id="22534" name="Text 6">
          <a:extLst xmlns:a="http://schemas.openxmlformats.org/drawingml/2006/main">
            <a:ext uri="{FF2B5EF4-FFF2-40B4-BE49-F238E27FC236}">
              <a16:creationId xmlns:a16="http://schemas.microsoft.com/office/drawing/2014/main" id="{B4CCF792-3B65-DE4A-8ACD-22A5FBE973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15180" y="946674"/>
          <a:ext cx="162606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0.79311</cdr:x>
      <cdr:y>0.37409</cdr:y>
    </cdr:from>
    <cdr:to>
      <cdr:x>0.82753</cdr:x>
      <cdr:y>0.41863</cdr:y>
    </cdr:to>
    <cdr:sp macro="" textlink="">
      <cdr:nvSpPr>
        <cdr:cNvPr id="22535" name="Text 7">
          <a:extLst xmlns:a="http://schemas.openxmlformats.org/drawingml/2006/main">
            <a:ext uri="{FF2B5EF4-FFF2-40B4-BE49-F238E27FC236}">
              <a16:creationId xmlns:a16="http://schemas.microsoft.com/office/drawing/2014/main" id="{2EFA6CEF-1472-8672-10C4-E73AC2862E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03769" y="965248"/>
          <a:ext cx="199692" cy="1145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0.79114</cdr:x>
      <cdr:y>0.37048</cdr:y>
    </cdr:from>
    <cdr:to>
      <cdr:x>0.82409</cdr:x>
      <cdr:y>0.41863</cdr:y>
    </cdr:to>
    <cdr:sp macro="" textlink="">
      <cdr:nvSpPr>
        <cdr:cNvPr id="22536" name="Text 8">
          <a:extLst xmlns:a="http://schemas.openxmlformats.org/drawingml/2006/main">
            <a:ext uri="{FF2B5EF4-FFF2-40B4-BE49-F238E27FC236}">
              <a16:creationId xmlns:a16="http://schemas.microsoft.com/office/drawing/2014/main" id="{0B2FDF54-69DF-7321-50BC-737499B28F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92358" y="955961"/>
          <a:ext cx="191134" cy="1238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0.79802</cdr:x>
      <cdr:y>0.3558</cdr:y>
    </cdr:from>
    <cdr:to>
      <cdr:x>0.82261</cdr:x>
      <cdr:y>0.40756</cdr:y>
    </cdr:to>
    <cdr:sp macro="" textlink="">
      <cdr:nvSpPr>
        <cdr:cNvPr id="22537" name="Text 9">
          <a:extLst xmlns:a="http://schemas.openxmlformats.org/drawingml/2006/main">
            <a:ext uri="{FF2B5EF4-FFF2-40B4-BE49-F238E27FC236}">
              <a16:creationId xmlns:a16="http://schemas.microsoft.com/office/drawing/2014/main" id="{3953560A-E452-1F43-8578-1EF4DB9A2B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32296" y="918194"/>
          <a:ext cx="142637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0.80294</cdr:x>
      <cdr:y>0.34857</cdr:y>
    </cdr:from>
    <cdr:to>
      <cdr:x>0.83245</cdr:x>
      <cdr:y>0.40033</cdr:y>
    </cdr:to>
    <cdr:sp macro="" textlink="">
      <cdr:nvSpPr>
        <cdr:cNvPr id="22538" name="Text 10">
          <a:extLst xmlns:a="http://schemas.openxmlformats.org/drawingml/2006/main">
            <a:ext uri="{FF2B5EF4-FFF2-40B4-BE49-F238E27FC236}">
              <a16:creationId xmlns:a16="http://schemas.microsoft.com/office/drawing/2014/main" id="{D06A0285-AF82-D401-1D1C-694430926C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60824" y="899620"/>
          <a:ext cx="171164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0.43877</cdr:x>
      <cdr:y>0.20774</cdr:y>
    </cdr:from>
    <cdr:to>
      <cdr:x>0.47664</cdr:x>
      <cdr:y>0.37072</cdr:y>
    </cdr:to>
    <cdr:sp macro="" textlink="">
      <cdr:nvSpPr>
        <cdr:cNvPr id="22539" name="Text 11">
          <a:extLst xmlns:a="http://schemas.openxmlformats.org/drawingml/2006/main">
            <a:ext uri="{FF2B5EF4-FFF2-40B4-BE49-F238E27FC236}">
              <a16:creationId xmlns:a16="http://schemas.microsoft.com/office/drawing/2014/main" id="{F0CA9995-22D6-B86F-6A8B-AFD81A90CD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48372" y="537432"/>
          <a:ext cx="219660" cy="4191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152400</xdr:rowOff>
    </xdr:from>
    <xdr:to>
      <xdr:col>6</xdr:col>
      <xdr:colOff>0</xdr:colOff>
      <xdr:row>51</xdr:row>
      <xdr:rowOff>152400</xdr:rowOff>
    </xdr:to>
    <xdr:graphicFrame macro="">
      <xdr:nvGraphicFramePr>
        <xdr:cNvPr id="23554" name="Diagramm 2">
          <a:extLst>
            <a:ext uri="{FF2B5EF4-FFF2-40B4-BE49-F238E27FC236}">
              <a16:creationId xmlns:a16="http://schemas.microsoft.com/office/drawing/2014/main" id="{E297B0BA-AC4B-E81F-F995-78A6E01C81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0</xdr:rowOff>
    </xdr:from>
    <xdr:to>
      <xdr:col>6</xdr:col>
      <xdr:colOff>0</xdr:colOff>
      <xdr:row>32</xdr:row>
      <xdr:rowOff>152400</xdr:rowOff>
    </xdr:to>
    <xdr:graphicFrame macro="">
      <xdr:nvGraphicFramePr>
        <xdr:cNvPr id="23555" name="Diagramm 3">
          <a:extLst>
            <a:ext uri="{FF2B5EF4-FFF2-40B4-BE49-F238E27FC236}">
              <a16:creationId xmlns:a16="http://schemas.microsoft.com/office/drawing/2014/main" id="{C180C8C7-0808-B7BF-01BD-9980B72DC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19050</xdr:rowOff>
    </xdr:from>
    <xdr:ext cx="1571625" cy="200025"/>
    <xdr:sp macro="" textlink="">
      <xdr:nvSpPr>
        <xdr:cNvPr id="23557" name="Text 5">
          <a:extLst>
            <a:ext uri="{FF2B5EF4-FFF2-40B4-BE49-F238E27FC236}">
              <a16:creationId xmlns:a16="http://schemas.microsoft.com/office/drawing/2014/main" id="{B2B8A476-6EF4-DE3B-F306-7C2224CF3631}"/>
            </a:ext>
          </a:extLst>
        </xdr:cNvPr>
        <xdr:cNvSpPr txBox="1">
          <a:spLocks noChangeArrowheads="1"/>
        </xdr:cNvSpPr>
      </xdr:nvSpPr>
      <xdr:spPr bwMode="auto">
        <a:xfrm>
          <a:off x="0" y="19050"/>
          <a:ext cx="15716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Statistik Strassen / Wege</a:t>
          </a:r>
        </a:p>
      </xdr:txBody>
    </xdr:sp>
    <xdr:clientData/>
  </xdr:oneCellAnchor>
  <xdr:oneCellAnchor>
    <xdr:from>
      <xdr:col>0</xdr:col>
      <xdr:colOff>0</xdr:colOff>
      <xdr:row>9</xdr:row>
      <xdr:rowOff>28575</xdr:rowOff>
    </xdr:from>
    <xdr:ext cx="3276600" cy="200025"/>
    <xdr:sp macro="" textlink="">
      <xdr:nvSpPr>
        <xdr:cNvPr id="23558" name="Text 6">
          <a:extLst>
            <a:ext uri="{FF2B5EF4-FFF2-40B4-BE49-F238E27FC236}">
              <a16:creationId xmlns:a16="http://schemas.microsoft.com/office/drawing/2014/main" id="{B534D7CA-CA06-0F2D-57FA-ECEE18AF3A01}"/>
            </a:ext>
          </a:extLst>
        </xdr:cNvPr>
        <xdr:cNvSpPr txBox="1">
          <a:spLocks noChangeArrowheads="1"/>
        </xdr:cNvSpPr>
      </xdr:nvSpPr>
      <xdr:spPr bwMode="auto">
        <a:xfrm>
          <a:off x="0" y="1647825"/>
          <a:ext cx="32766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Öffentliches Kanalisationsnetz (ohne Privatleitungen)</a:t>
          </a:r>
        </a:p>
      </xdr:txBody>
    </xdr:sp>
    <xdr:clientData/>
  </xdr:one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0.79378</cdr:x>
      <cdr:y>0.91261</cdr:y>
    </cdr:from>
    <cdr:to>
      <cdr:x>0.85204</cdr:x>
      <cdr:y>0.97452</cdr:y>
    </cdr:to>
    <cdr:sp macro="" textlink="">
      <cdr:nvSpPr>
        <cdr:cNvPr id="24577" name="Text 1">
          <a:extLst xmlns:a="http://schemas.openxmlformats.org/drawingml/2006/main">
            <a:ext uri="{FF2B5EF4-FFF2-40B4-BE49-F238E27FC236}">
              <a16:creationId xmlns:a16="http://schemas.microsoft.com/office/drawing/2014/main" id="{537C7724-3363-488A-332A-458787B605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47183" y="2671799"/>
          <a:ext cx="333535" cy="1810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0.09633</cdr:x>
      <cdr:y>0.43414</cdr:y>
    </cdr:from>
    <cdr:to>
      <cdr:x>0.12804</cdr:x>
      <cdr:y>0.60703</cdr:y>
    </cdr:to>
    <cdr:sp macro="" textlink="">
      <cdr:nvSpPr>
        <cdr:cNvPr id="25601" name="Text 1">
          <a:extLst xmlns:a="http://schemas.openxmlformats.org/drawingml/2006/main">
            <a:ext uri="{FF2B5EF4-FFF2-40B4-BE49-F238E27FC236}">
              <a16:creationId xmlns:a16="http://schemas.microsoft.com/office/drawing/2014/main" id="{0AEED35B-1F33-9F2C-34C6-9F156EABA4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620" y="1318158"/>
          <a:ext cx="181544" cy="5236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 Tonnen</a:t>
          </a:r>
        </a:p>
      </cdr:txBody>
    </cdr:sp>
  </cdr:relSizeAnchor>
  <cdr:relSizeAnchor xmlns:cdr="http://schemas.openxmlformats.org/drawingml/2006/chartDrawing">
    <cdr:from>
      <cdr:x>0.79575</cdr:x>
      <cdr:y>0.91503</cdr:y>
    </cdr:from>
    <cdr:to>
      <cdr:x>0.85401</cdr:x>
      <cdr:y>0.97483</cdr:y>
    </cdr:to>
    <cdr:sp macro="" textlink="">
      <cdr:nvSpPr>
        <cdr:cNvPr id="25602" name="Text 2">
          <a:extLst xmlns:a="http://schemas.openxmlformats.org/drawingml/2006/main">
            <a:ext uri="{FF2B5EF4-FFF2-40B4-BE49-F238E27FC236}">
              <a16:creationId xmlns:a16="http://schemas.microsoft.com/office/drawing/2014/main" id="{AE51572E-761D-7F33-1FE0-1E97EC9134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58442" y="2774740"/>
          <a:ext cx="333535" cy="1811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142875</xdr:rowOff>
    </xdr:from>
    <xdr:ext cx="876300" cy="228600"/>
    <xdr:sp macro="" textlink="">
      <xdr:nvSpPr>
        <xdr:cNvPr id="36867" name="Text 3">
          <a:extLst>
            <a:ext uri="{FF2B5EF4-FFF2-40B4-BE49-F238E27FC236}">
              <a16:creationId xmlns:a16="http://schemas.microsoft.com/office/drawing/2014/main" id="{C31B95F3-2486-4B42-336D-2B45FE259C2B}"/>
            </a:ext>
          </a:extLst>
        </xdr:cNvPr>
        <xdr:cNvSpPr txBox="1">
          <a:spLocks noChangeArrowheads="1"/>
        </xdr:cNvSpPr>
      </xdr:nvSpPr>
      <xdr:spPr bwMode="auto">
        <a:xfrm>
          <a:off x="0" y="142875"/>
          <a:ext cx="876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Stadtpolizei</a:t>
          </a:r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29</xdr:row>
      <xdr:rowOff>76200</xdr:rowOff>
    </xdr:from>
    <xdr:ext cx="809625" cy="228600"/>
    <xdr:sp macro="" textlink="">
      <xdr:nvSpPr>
        <xdr:cNvPr id="37892" name="Text 1">
          <a:extLst>
            <a:ext uri="{FF2B5EF4-FFF2-40B4-BE49-F238E27FC236}">
              <a16:creationId xmlns:a16="http://schemas.microsoft.com/office/drawing/2014/main" id="{B90C6D7E-544A-8B49-9BBF-11D0D4FBAE65}"/>
            </a:ext>
          </a:extLst>
        </xdr:cNvPr>
        <xdr:cNvSpPr txBox="1">
          <a:spLocks noChangeArrowheads="1"/>
        </xdr:cNvSpPr>
      </xdr:nvSpPr>
      <xdr:spPr bwMode="auto">
        <a:xfrm>
          <a:off x="0" y="5495925"/>
          <a:ext cx="8096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Feuerwehr</a:t>
          </a:r>
        </a:p>
      </xdr:txBody>
    </xdr:sp>
    <xdr:clientData/>
  </xdr:oneCellAnchor>
  <xdr:oneCellAnchor>
    <xdr:from>
      <xdr:col>0</xdr:col>
      <xdr:colOff>0</xdr:colOff>
      <xdr:row>1</xdr:row>
      <xdr:rowOff>76200</xdr:rowOff>
    </xdr:from>
    <xdr:ext cx="876300" cy="228600"/>
    <xdr:sp macro="" textlink="">
      <xdr:nvSpPr>
        <xdr:cNvPr id="37894" name="Text 3">
          <a:extLst>
            <a:ext uri="{FF2B5EF4-FFF2-40B4-BE49-F238E27FC236}">
              <a16:creationId xmlns:a16="http://schemas.microsoft.com/office/drawing/2014/main" id="{FDC51889-042C-36BA-8663-C6F796E88FC0}"/>
            </a:ext>
          </a:extLst>
        </xdr:cNvPr>
        <xdr:cNvSpPr txBox="1">
          <a:spLocks noChangeArrowheads="1"/>
        </xdr:cNvSpPr>
      </xdr:nvSpPr>
      <xdr:spPr bwMode="auto">
        <a:xfrm>
          <a:off x="0" y="238125"/>
          <a:ext cx="876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Stadtpolizei</a:t>
          </a:r>
        </a:p>
      </xdr:txBody>
    </xdr:sp>
    <xdr:clientData/>
  </xdr:oneCellAnchor>
  <xdr:oneCellAnchor>
    <xdr:from>
      <xdr:col>0</xdr:col>
      <xdr:colOff>9525</xdr:colOff>
      <xdr:row>13</xdr:row>
      <xdr:rowOff>114300</xdr:rowOff>
    </xdr:from>
    <xdr:ext cx="876300" cy="228600"/>
    <xdr:sp macro="" textlink="">
      <xdr:nvSpPr>
        <xdr:cNvPr id="37895" name="Text 3">
          <a:extLst>
            <a:ext uri="{FF2B5EF4-FFF2-40B4-BE49-F238E27FC236}">
              <a16:creationId xmlns:a16="http://schemas.microsoft.com/office/drawing/2014/main" id="{8C2164D7-69CD-A84F-5FBE-412A5A16A1BE}"/>
            </a:ext>
          </a:extLst>
        </xdr:cNvPr>
        <xdr:cNvSpPr txBox="1">
          <a:spLocks noChangeArrowheads="1"/>
        </xdr:cNvSpPr>
      </xdr:nvSpPr>
      <xdr:spPr bwMode="auto">
        <a:xfrm>
          <a:off x="9525" y="2543175"/>
          <a:ext cx="876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Stadtpolizei</a:t>
          </a:r>
        </a:p>
      </xdr:txBody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0</xdr:rowOff>
    </xdr:from>
    <xdr:to>
      <xdr:col>5</xdr:col>
      <xdr:colOff>0</xdr:colOff>
      <xdr:row>65</xdr:row>
      <xdr:rowOff>0</xdr:rowOff>
    </xdr:to>
    <xdr:graphicFrame macro="">
      <xdr:nvGraphicFramePr>
        <xdr:cNvPr id="49155" name="Diagramm 3">
          <a:extLst>
            <a:ext uri="{FF2B5EF4-FFF2-40B4-BE49-F238E27FC236}">
              <a16:creationId xmlns:a16="http://schemas.microsoft.com/office/drawing/2014/main" id="{6F9032A2-A261-EBA6-A1E1-4B727188A9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16</xdr:row>
      <xdr:rowOff>19050</xdr:rowOff>
    </xdr:to>
    <xdr:graphicFrame macro="">
      <xdr:nvGraphicFramePr>
        <xdr:cNvPr id="50181" name="Diagramm 5">
          <a:extLst>
            <a:ext uri="{FF2B5EF4-FFF2-40B4-BE49-F238E27FC236}">
              <a16:creationId xmlns:a16="http://schemas.microsoft.com/office/drawing/2014/main" id="{59D031E9-FCC8-FD84-392D-45FE86920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17</xdr:row>
      <xdr:rowOff>133350</xdr:rowOff>
    </xdr:from>
    <xdr:ext cx="2543175" cy="200025"/>
    <xdr:sp macro="" textlink="">
      <xdr:nvSpPr>
        <xdr:cNvPr id="50183" name="Text 7">
          <a:extLst>
            <a:ext uri="{FF2B5EF4-FFF2-40B4-BE49-F238E27FC236}">
              <a16:creationId xmlns:a16="http://schemas.microsoft.com/office/drawing/2014/main" id="{407ABC9B-086F-EA9B-8AC0-EEC3438117C8}"/>
            </a:ext>
          </a:extLst>
        </xdr:cNvPr>
        <xdr:cNvSpPr txBox="1">
          <a:spLocks noChangeArrowheads="1"/>
        </xdr:cNvSpPr>
      </xdr:nvSpPr>
      <xdr:spPr bwMode="auto">
        <a:xfrm>
          <a:off x="0" y="2847975"/>
          <a:ext cx="25431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Zu- und Wegzüge von Schweizerbürgern</a:t>
          </a:r>
        </a:p>
      </xdr:txBody>
    </xdr:sp>
    <xdr:clientData/>
  </xdr:oneCellAnchor>
  <xdr:oneCellAnchor>
    <xdr:from>
      <xdr:col>0</xdr:col>
      <xdr:colOff>0</xdr:colOff>
      <xdr:row>38</xdr:row>
      <xdr:rowOff>133350</xdr:rowOff>
    </xdr:from>
    <xdr:ext cx="885825" cy="200025"/>
    <xdr:sp macro="" textlink="">
      <xdr:nvSpPr>
        <xdr:cNvPr id="50184" name="Text 8">
          <a:extLst>
            <a:ext uri="{FF2B5EF4-FFF2-40B4-BE49-F238E27FC236}">
              <a16:creationId xmlns:a16="http://schemas.microsoft.com/office/drawing/2014/main" id="{D908F2A3-3293-42D0-57A1-12FB3AFDAFE1}"/>
            </a:ext>
          </a:extLst>
        </xdr:cNvPr>
        <xdr:cNvSpPr txBox="1">
          <a:spLocks noChangeArrowheads="1"/>
        </xdr:cNvSpPr>
      </xdr:nvSpPr>
      <xdr:spPr bwMode="auto">
        <a:xfrm>
          <a:off x="0" y="6848475"/>
          <a:ext cx="8858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Konfessionen</a:t>
          </a:r>
        </a:p>
      </xdr:txBody>
    </xdr:sp>
    <xdr:clientData/>
  </xdr:oneCellAnchor>
  <xdr:twoCellAnchor>
    <xdr:from>
      <xdr:col>0</xdr:col>
      <xdr:colOff>0</xdr:colOff>
      <xdr:row>25</xdr:row>
      <xdr:rowOff>142875</xdr:rowOff>
    </xdr:from>
    <xdr:to>
      <xdr:col>14</xdr:col>
      <xdr:colOff>504825</xdr:colOff>
      <xdr:row>38</xdr:row>
      <xdr:rowOff>0</xdr:rowOff>
    </xdr:to>
    <xdr:graphicFrame macro="">
      <xdr:nvGraphicFramePr>
        <xdr:cNvPr id="50185" name="Diagramm 9">
          <a:extLst>
            <a:ext uri="{FF2B5EF4-FFF2-40B4-BE49-F238E27FC236}">
              <a16:creationId xmlns:a16="http://schemas.microsoft.com/office/drawing/2014/main" id="{8ED36E28-F09C-D4F6-F160-338905FFC4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250829</xdr:colOff>
      <xdr:row>36</xdr:row>
      <xdr:rowOff>0</xdr:rowOff>
    </xdr:from>
    <xdr:ext cx="5337167" cy="2228495"/>
    <xdr:sp macro="" textlink="">
      <xdr:nvSpPr>
        <xdr:cNvPr id="3073" name="Text 1">
          <a:extLst>
            <a:ext uri="{FF2B5EF4-FFF2-40B4-BE49-F238E27FC236}">
              <a16:creationId xmlns:a16="http://schemas.microsoft.com/office/drawing/2014/main" id="{CC486E80-80D2-DEDE-1583-D983A36351CE}"/>
            </a:ext>
          </a:extLst>
        </xdr:cNvPr>
        <xdr:cNvSpPr txBox="1">
          <a:spLocks noChangeArrowheads="1"/>
        </xdr:cNvSpPr>
      </xdr:nvSpPr>
      <xdr:spPr bwMode="auto">
        <a:xfrm>
          <a:off x="250829" y="5829300"/>
          <a:ext cx="5337167" cy="222849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45720" tIns="45720" rIns="45720" bIns="0" anchor="t" upright="1">
          <a:spAutoFit/>
        </a:bodyPr>
        <a:lstStyle/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Die Wogen der 4. Abflugwelle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(neues Abflugkonzept der Swissair)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werden sich nicht so schnell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 beruhigen.</a:t>
          </a:r>
        </a:p>
        <a:p>
          <a:pPr algn="ctr" rtl="0">
            <a:lnSpc>
              <a:spcPts val="2900"/>
            </a:lnSpc>
            <a:defRPr sz="1000"/>
          </a:pPr>
          <a:endParaRPr lang="de-CH" sz="2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800" b="0" i="0" u="none" strike="noStrike" baseline="0">
              <a:solidFill>
                <a:srgbClr val="000000"/>
              </a:solidFill>
              <a:latin typeface="Arial"/>
              <a:cs typeface="Arial"/>
            </a:rPr>
            <a:t>(Siehe auch die Seiten ... und ...)</a:t>
          </a:r>
        </a:p>
      </xdr:txBody>
    </xdr:sp>
    <xdr:clientData/>
  </xdr:oneCellAnchor>
  <xdr:oneCellAnchor>
    <xdr:from>
      <xdr:col>3</xdr:col>
      <xdr:colOff>190500</xdr:colOff>
      <xdr:row>14</xdr:row>
      <xdr:rowOff>0</xdr:rowOff>
    </xdr:from>
    <xdr:ext cx="1038225" cy="228600"/>
    <xdr:sp macro="" textlink="">
      <xdr:nvSpPr>
        <xdr:cNvPr id="3074" name="Text 2">
          <a:extLst>
            <a:ext uri="{FF2B5EF4-FFF2-40B4-BE49-F238E27FC236}">
              <a16:creationId xmlns:a16="http://schemas.microsoft.com/office/drawing/2014/main" id="{2FFAFFC2-522C-A83C-DF80-795137664097}"/>
            </a:ext>
          </a:extLst>
        </xdr:cNvPr>
        <xdr:cNvSpPr txBox="1">
          <a:spLocks noChangeArrowheads="1"/>
        </xdr:cNvSpPr>
      </xdr:nvSpPr>
      <xdr:spPr bwMode="auto">
        <a:xfrm>
          <a:off x="2333625" y="2266950"/>
          <a:ext cx="10382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2860" rIns="27432" bIns="22860" anchor="ctr" upright="1">
          <a:spAutoFit/>
        </a:bodyPr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Karikatur Nico</a:t>
          </a:r>
        </a:p>
      </xdr:txBody>
    </xdr:sp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36</xdr:row>
      <xdr:rowOff>9525</xdr:rowOff>
    </xdr:from>
    <xdr:to>
      <xdr:col>9</xdr:col>
      <xdr:colOff>0</xdr:colOff>
      <xdr:row>54</xdr:row>
      <xdr:rowOff>133350</xdr:rowOff>
    </xdr:to>
    <xdr:graphicFrame macro="">
      <xdr:nvGraphicFramePr>
        <xdr:cNvPr id="110595" name="Diagramm 3">
          <a:extLst>
            <a:ext uri="{FF2B5EF4-FFF2-40B4-BE49-F238E27FC236}">
              <a16:creationId xmlns:a16="http://schemas.microsoft.com/office/drawing/2014/main" id="{4C44667E-365B-A811-B516-E4A2D5B29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9525</xdr:rowOff>
    </xdr:from>
    <xdr:to>
      <xdr:col>8</xdr:col>
      <xdr:colOff>685800</xdr:colOff>
      <xdr:row>23</xdr:row>
      <xdr:rowOff>85725</xdr:rowOff>
    </xdr:to>
    <xdr:graphicFrame macro="">
      <xdr:nvGraphicFramePr>
        <xdr:cNvPr id="110596" name="Diagramm 4">
          <a:extLst>
            <a:ext uri="{FF2B5EF4-FFF2-40B4-BE49-F238E27FC236}">
              <a16:creationId xmlns:a16="http://schemas.microsoft.com/office/drawing/2014/main" id="{367F96B8-4F80-02AA-C430-C75E128EE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9525</xdr:rowOff>
    </xdr:from>
    <xdr:ext cx="1400175" cy="228600"/>
    <xdr:sp macro="" textlink="">
      <xdr:nvSpPr>
        <xdr:cNvPr id="51207" name="Text 7">
          <a:extLst>
            <a:ext uri="{FF2B5EF4-FFF2-40B4-BE49-F238E27FC236}">
              <a16:creationId xmlns:a16="http://schemas.microsoft.com/office/drawing/2014/main" id="{49A4ACC6-F873-688F-D72C-55146A0980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14001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Frei- und Hallenbad</a:t>
          </a:r>
        </a:p>
      </xdr:txBody>
    </xdr:sp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112641" name="Text 2">
          <a:extLst>
            <a:ext uri="{FF2B5EF4-FFF2-40B4-BE49-F238E27FC236}">
              <a16:creationId xmlns:a16="http://schemas.microsoft.com/office/drawing/2014/main" id="{7E060FD9-E9F8-5E27-FF8C-3A244650385D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</xdr:row>
      <xdr:rowOff>66675</xdr:rowOff>
    </xdr:from>
    <xdr:ext cx="1485900" cy="200025"/>
    <xdr:sp macro="" textlink="">
      <xdr:nvSpPr>
        <xdr:cNvPr id="112642" name="Text 5">
          <a:extLst>
            <a:ext uri="{FF2B5EF4-FFF2-40B4-BE49-F238E27FC236}">
              <a16:creationId xmlns:a16="http://schemas.microsoft.com/office/drawing/2014/main" id="{815B5EEF-5675-6D6C-C845-36A2BA2597F6}"/>
            </a:ext>
          </a:extLst>
        </xdr:cNvPr>
        <xdr:cNvSpPr txBox="1">
          <a:spLocks noChangeArrowheads="1"/>
        </xdr:cNvSpPr>
      </xdr:nvSpPr>
      <xdr:spPr bwMode="auto">
        <a:xfrm>
          <a:off x="0" y="228600"/>
          <a:ext cx="14859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Friedhof / Bestattungen</a:t>
          </a:r>
        </a:p>
      </xdr:txBody>
    </xdr:sp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113665" name="Text 2">
          <a:extLst>
            <a:ext uri="{FF2B5EF4-FFF2-40B4-BE49-F238E27FC236}">
              <a16:creationId xmlns:a16="http://schemas.microsoft.com/office/drawing/2014/main" id="{82445A70-57DD-D598-F432-7FD8AA4D8A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28575</xdr:rowOff>
    </xdr:from>
    <xdr:ext cx="1590675" cy="200025"/>
    <xdr:sp macro="" textlink="">
      <xdr:nvSpPr>
        <xdr:cNvPr id="39939" name="Text 3">
          <a:extLst>
            <a:ext uri="{FF2B5EF4-FFF2-40B4-BE49-F238E27FC236}">
              <a16:creationId xmlns:a16="http://schemas.microsoft.com/office/drawing/2014/main" id="{7374112F-77A8-8544-A764-6C6369175319}"/>
            </a:ext>
          </a:extLst>
        </xdr:cNvPr>
        <xdr:cNvSpPr txBox="1">
          <a:spLocks noChangeArrowheads="1"/>
        </xdr:cNvSpPr>
      </xdr:nvSpPr>
      <xdr:spPr bwMode="auto">
        <a:xfrm>
          <a:off x="0" y="28575"/>
          <a:ext cx="15906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Flugbewegungen (Starts)</a:t>
          </a:r>
        </a:p>
      </xdr:txBody>
    </xdr:sp>
    <xdr:clientData/>
  </xdr:oneCellAnchor>
  <xdr:oneCellAnchor>
    <xdr:from>
      <xdr:col>3</xdr:col>
      <xdr:colOff>140400</xdr:colOff>
      <xdr:row>10</xdr:row>
      <xdr:rowOff>164623</xdr:rowOff>
    </xdr:from>
    <xdr:ext cx="1509901" cy="223203"/>
    <xdr:sp macro="" textlink="">
      <xdr:nvSpPr>
        <xdr:cNvPr id="39944" name="Text 8">
          <a:extLst>
            <a:ext uri="{FF2B5EF4-FFF2-40B4-BE49-F238E27FC236}">
              <a16:creationId xmlns:a16="http://schemas.microsoft.com/office/drawing/2014/main" id="{05136465-5B06-6088-62C5-491F131EB68E}"/>
            </a:ext>
          </a:extLst>
        </xdr:cNvPr>
        <xdr:cNvSpPr txBox="1">
          <a:spLocks noChangeArrowheads="1"/>
        </xdr:cNvSpPr>
      </xdr:nvSpPr>
      <xdr:spPr bwMode="auto">
        <a:xfrm>
          <a:off x="2254950" y="2145823"/>
          <a:ext cx="1509901" cy="22320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2860" rIns="27432" bIns="22860" anchor="ctr" upright="1">
          <a:spAutoFit/>
        </a:bodyPr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Flughafen-Pistenplan</a:t>
          </a:r>
        </a:p>
      </xdr:txBody>
    </xdr:sp>
    <xdr:clientData/>
  </xdr:oneCellAnchor>
  <xdr:twoCellAnchor editAs="oneCell">
    <xdr:from>
      <xdr:col>5</xdr:col>
      <xdr:colOff>95250</xdr:colOff>
      <xdr:row>29</xdr:row>
      <xdr:rowOff>38100</xdr:rowOff>
    </xdr:from>
    <xdr:to>
      <xdr:col>5</xdr:col>
      <xdr:colOff>542925</xdr:colOff>
      <xdr:row>32</xdr:row>
      <xdr:rowOff>95250</xdr:rowOff>
    </xdr:to>
    <xdr:sp macro="" textlink="">
      <xdr:nvSpPr>
        <xdr:cNvPr id="39946" name="Text 10">
          <a:extLst>
            <a:ext uri="{FF2B5EF4-FFF2-40B4-BE49-F238E27FC236}">
              <a16:creationId xmlns:a16="http://schemas.microsoft.com/office/drawing/2014/main" id="{127820B2-A132-0DE0-3069-451BF4EA4711}"/>
            </a:ext>
          </a:extLst>
        </xdr:cNvPr>
        <xdr:cNvSpPr txBox="1">
          <a:spLocks noChangeArrowheads="1"/>
        </xdr:cNvSpPr>
      </xdr:nvSpPr>
      <xdr:spPr bwMode="auto">
        <a:xfrm>
          <a:off x="3371850" y="56388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7</xdr:col>
      <xdr:colOff>123825</xdr:colOff>
      <xdr:row>29</xdr:row>
      <xdr:rowOff>0</xdr:rowOff>
    </xdr:from>
    <xdr:to>
      <xdr:col>7</xdr:col>
      <xdr:colOff>504825</xdr:colOff>
      <xdr:row>32</xdr:row>
      <xdr:rowOff>152400</xdr:rowOff>
    </xdr:to>
    <xdr:sp macro="" textlink="">
      <xdr:nvSpPr>
        <xdr:cNvPr id="39947" name="Text 11">
          <a:extLst>
            <a:ext uri="{FF2B5EF4-FFF2-40B4-BE49-F238E27FC236}">
              <a16:creationId xmlns:a16="http://schemas.microsoft.com/office/drawing/2014/main" id="{3126FDD6-B6F4-E4CA-26E1-72D65315B360}"/>
            </a:ext>
          </a:extLst>
        </xdr:cNvPr>
        <xdr:cNvSpPr txBox="1">
          <a:spLocks noChangeArrowheads="1"/>
        </xdr:cNvSpPr>
      </xdr:nvSpPr>
      <xdr:spPr bwMode="auto">
        <a:xfrm>
          <a:off x="4676775" y="56007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  <xdr:twoCellAnchor editAs="oneCell">
    <xdr:from>
      <xdr:col>6</xdr:col>
      <xdr:colOff>95250</xdr:colOff>
      <xdr:row>29</xdr:row>
      <xdr:rowOff>38100</xdr:rowOff>
    </xdr:from>
    <xdr:to>
      <xdr:col>6</xdr:col>
      <xdr:colOff>542925</xdr:colOff>
      <xdr:row>32</xdr:row>
      <xdr:rowOff>95250</xdr:rowOff>
    </xdr:to>
    <xdr:sp macro="" textlink="">
      <xdr:nvSpPr>
        <xdr:cNvPr id="39952" name="Text 10">
          <a:extLst>
            <a:ext uri="{FF2B5EF4-FFF2-40B4-BE49-F238E27FC236}">
              <a16:creationId xmlns:a16="http://schemas.microsoft.com/office/drawing/2014/main" id="{7CDF2FF0-5EC6-EED9-7CC3-D440135B4736}"/>
            </a:ext>
          </a:extLst>
        </xdr:cNvPr>
        <xdr:cNvSpPr txBox="1">
          <a:spLocks noChangeArrowheads="1"/>
        </xdr:cNvSpPr>
      </xdr:nvSpPr>
      <xdr:spPr bwMode="auto">
        <a:xfrm>
          <a:off x="4010025" y="56388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8</xdr:col>
      <xdr:colOff>123825</xdr:colOff>
      <xdr:row>29</xdr:row>
      <xdr:rowOff>0</xdr:rowOff>
    </xdr:from>
    <xdr:to>
      <xdr:col>8</xdr:col>
      <xdr:colOff>504825</xdr:colOff>
      <xdr:row>32</xdr:row>
      <xdr:rowOff>152400</xdr:rowOff>
    </xdr:to>
    <xdr:sp macro="" textlink="">
      <xdr:nvSpPr>
        <xdr:cNvPr id="39953" name="Text 11">
          <a:extLst>
            <a:ext uri="{FF2B5EF4-FFF2-40B4-BE49-F238E27FC236}">
              <a16:creationId xmlns:a16="http://schemas.microsoft.com/office/drawing/2014/main" id="{EB2A2DF0-1EC8-08CF-5DFF-8A68D0E0355C}"/>
            </a:ext>
          </a:extLst>
        </xdr:cNvPr>
        <xdr:cNvSpPr txBox="1">
          <a:spLocks noChangeArrowheads="1"/>
        </xdr:cNvSpPr>
      </xdr:nvSpPr>
      <xdr:spPr bwMode="auto">
        <a:xfrm>
          <a:off x="5314950" y="56007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  <xdr:twoCellAnchor editAs="oneCell">
    <xdr:from>
      <xdr:col>6</xdr:col>
      <xdr:colOff>95250</xdr:colOff>
      <xdr:row>29</xdr:row>
      <xdr:rowOff>38100</xdr:rowOff>
    </xdr:from>
    <xdr:to>
      <xdr:col>6</xdr:col>
      <xdr:colOff>542925</xdr:colOff>
      <xdr:row>32</xdr:row>
      <xdr:rowOff>95250</xdr:rowOff>
    </xdr:to>
    <xdr:sp macro="" textlink="">
      <xdr:nvSpPr>
        <xdr:cNvPr id="39954" name="Text 10">
          <a:extLst>
            <a:ext uri="{FF2B5EF4-FFF2-40B4-BE49-F238E27FC236}">
              <a16:creationId xmlns:a16="http://schemas.microsoft.com/office/drawing/2014/main" id="{85865020-99F6-7326-5EBB-7467ADD40BD9}"/>
            </a:ext>
          </a:extLst>
        </xdr:cNvPr>
        <xdr:cNvSpPr txBox="1">
          <a:spLocks noChangeArrowheads="1"/>
        </xdr:cNvSpPr>
      </xdr:nvSpPr>
      <xdr:spPr bwMode="auto">
        <a:xfrm>
          <a:off x="4010025" y="56388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8</xdr:col>
      <xdr:colOff>123825</xdr:colOff>
      <xdr:row>29</xdr:row>
      <xdr:rowOff>0</xdr:rowOff>
    </xdr:from>
    <xdr:to>
      <xdr:col>8</xdr:col>
      <xdr:colOff>504825</xdr:colOff>
      <xdr:row>32</xdr:row>
      <xdr:rowOff>152400</xdr:rowOff>
    </xdr:to>
    <xdr:sp macro="" textlink="">
      <xdr:nvSpPr>
        <xdr:cNvPr id="39955" name="Text 11">
          <a:extLst>
            <a:ext uri="{FF2B5EF4-FFF2-40B4-BE49-F238E27FC236}">
              <a16:creationId xmlns:a16="http://schemas.microsoft.com/office/drawing/2014/main" id="{AF903154-08C6-C827-D8F5-2C132ED6AEF6}"/>
            </a:ext>
          </a:extLst>
        </xdr:cNvPr>
        <xdr:cNvSpPr txBox="1">
          <a:spLocks noChangeArrowheads="1"/>
        </xdr:cNvSpPr>
      </xdr:nvSpPr>
      <xdr:spPr bwMode="auto">
        <a:xfrm>
          <a:off x="5314950" y="56007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133350</xdr:rowOff>
    </xdr:from>
    <xdr:to>
      <xdr:col>9</xdr:col>
      <xdr:colOff>0</xdr:colOff>
      <xdr:row>23</xdr:row>
      <xdr:rowOff>142875</xdr:rowOff>
    </xdr:to>
    <xdr:graphicFrame macro="">
      <xdr:nvGraphicFramePr>
        <xdr:cNvPr id="40962" name="Diagramm 2">
          <a:extLst>
            <a:ext uri="{FF2B5EF4-FFF2-40B4-BE49-F238E27FC236}">
              <a16:creationId xmlns:a16="http://schemas.microsoft.com/office/drawing/2014/main" id="{2F047A7F-4156-9FCF-C8D5-F9AB80C63A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0</xdr:row>
      <xdr:rowOff>28575</xdr:rowOff>
    </xdr:from>
    <xdr:ext cx="2314575" cy="200025"/>
    <xdr:sp macro="" textlink="">
      <xdr:nvSpPr>
        <xdr:cNvPr id="40971" name="Text 11">
          <a:extLst>
            <a:ext uri="{FF2B5EF4-FFF2-40B4-BE49-F238E27FC236}">
              <a16:creationId xmlns:a16="http://schemas.microsoft.com/office/drawing/2014/main" id="{E8C1919A-7945-ED1C-261C-A6EBBC9B71A7}"/>
            </a:ext>
          </a:extLst>
        </xdr:cNvPr>
        <xdr:cNvSpPr txBox="1">
          <a:spLocks noChangeArrowheads="1"/>
        </xdr:cNvSpPr>
      </xdr:nvSpPr>
      <xdr:spPr bwMode="auto">
        <a:xfrm>
          <a:off x="0" y="28575"/>
          <a:ext cx="23145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Übersicht über alle Flugbewegungen</a:t>
          </a:r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571625" cy="200025"/>
    <xdr:sp macro="" textlink="">
      <xdr:nvSpPr>
        <xdr:cNvPr id="40972" name="Text 12">
          <a:extLst>
            <a:ext uri="{FF2B5EF4-FFF2-40B4-BE49-F238E27FC236}">
              <a16:creationId xmlns:a16="http://schemas.microsoft.com/office/drawing/2014/main" id="{C3FF76F9-F222-A4A3-3623-182F806AD225}"/>
            </a:ext>
          </a:extLst>
        </xdr:cNvPr>
        <xdr:cNvSpPr txBox="1">
          <a:spLocks noChangeArrowheads="1"/>
        </xdr:cNvSpPr>
      </xdr:nvSpPr>
      <xdr:spPr bwMode="auto">
        <a:xfrm>
          <a:off x="0" y="4152900"/>
          <a:ext cx="15716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Abfallmengen in Tonnen</a:t>
          </a:r>
        </a:p>
      </xdr:txBody>
    </xdr:sp>
    <xdr:clientData/>
  </xdr:oneCellAnchor>
  <xdr:twoCellAnchor editAs="oneCell">
    <xdr:from>
      <xdr:col>0</xdr:col>
      <xdr:colOff>0</xdr:colOff>
      <xdr:row>23</xdr:row>
      <xdr:rowOff>38100</xdr:rowOff>
    </xdr:from>
    <xdr:to>
      <xdr:col>9</xdr:col>
      <xdr:colOff>0</xdr:colOff>
      <xdr:row>24</xdr:row>
      <xdr:rowOff>95250</xdr:rowOff>
    </xdr:to>
    <xdr:sp macro="" textlink="">
      <xdr:nvSpPr>
        <xdr:cNvPr id="40973" name="Text 13">
          <a:extLst>
            <a:ext uri="{FF2B5EF4-FFF2-40B4-BE49-F238E27FC236}">
              <a16:creationId xmlns:a16="http://schemas.microsoft.com/office/drawing/2014/main" id="{A2197DD4-D902-9E51-AF06-CA4601D1683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6429375" cy="219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1" u="none" strike="noStrike" baseline="0">
              <a:solidFill>
                <a:srgbClr val="000000"/>
              </a:solidFill>
              <a:latin typeface="Arial"/>
              <a:cs typeface="Arial"/>
            </a:rPr>
            <a:t>* Wegen Bauarbeiten von zwei Monaten, Sperre Piste 28; Verlegung der Starts über Opfikon</a:t>
          </a:r>
        </a:p>
      </xdr:txBody>
    </xdr:sp>
    <xdr:clientData/>
  </xdr:twoCellAnchor>
  <xdr:twoCellAnchor editAs="oneCell">
    <xdr:from>
      <xdr:col>6</xdr:col>
      <xdr:colOff>266700</xdr:colOff>
      <xdr:row>10</xdr:row>
      <xdr:rowOff>133350</xdr:rowOff>
    </xdr:from>
    <xdr:to>
      <xdr:col>6</xdr:col>
      <xdr:colOff>485775</xdr:colOff>
      <xdr:row>13</xdr:row>
      <xdr:rowOff>66675</xdr:rowOff>
    </xdr:to>
    <xdr:sp macro="" textlink="">
      <xdr:nvSpPr>
        <xdr:cNvPr id="40975" name="Text 15">
          <a:extLst>
            <a:ext uri="{FF2B5EF4-FFF2-40B4-BE49-F238E27FC236}">
              <a16:creationId xmlns:a16="http://schemas.microsoft.com/office/drawing/2014/main" id="{39EA0BC8-A6AA-A52B-525F-5515CEB26476}"/>
            </a:ext>
          </a:extLst>
        </xdr:cNvPr>
        <xdr:cNvSpPr txBox="1">
          <a:spLocks noChangeArrowheads="1"/>
        </xdr:cNvSpPr>
      </xdr:nvSpPr>
      <xdr:spPr bwMode="auto">
        <a:xfrm>
          <a:off x="4638675" y="1857375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xdr:txBody>
    </xdr:sp>
    <xdr:clientData/>
  </xdr:twoCellAnchor>
  <xdr:twoCellAnchor>
    <xdr:from>
      <xdr:col>0</xdr:col>
      <xdr:colOff>0</xdr:colOff>
      <xdr:row>40</xdr:row>
      <xdr:rowOff>9525</xdr:rowOff>
    </xdr:from>
    <xdr:to>
      <xdr:col>9</xdr:col>
      <xdr:colOff>0</xdr:colOff>
      <xdr:row>52</xdr:row>
      <xdr:rowOff>0</xdr:rowOff>
    </xdr:to>
    <xdr:graphicFrame macro="">
      <xdr:nvGraphicFramePr>
        <xdr:cNvPr id="40977" name="Diagramm 17">
          <a:extLst>
            <a:ext uri="{FF2B5EF4-FFF2-40B4-BE49-F238E27FC236}">
              <a16:creationId xmlns:a16="http://schemas.microsoft.com/office/drawing/2014/main" id="{A054F139-929E-C1B2-5AB2-65D69F171D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0.47044</cdr:x>
      <cdr:y>0.88998</cdr:y>
    </cdr:from>
    <cdr:to>
      <cdr:x>0.52217</cdr:x>
      <cdr:y>0.95935</cdr:y>
    </cdr:to>
    <cdr:sp macro="" textlink="">
      <cdr:nvSpPr>
        <cdr:cNvPr id="41985" name="Text 1">
          <a:extLst xmlns:a="http://schemas.openxmlformats.org/drawingml/2006/main">
            <a:ext uri="{FF2B5EF4-FFF2-40B4-BE49-F238E27FC236}">
              <a16:creationId xmlns:a16="http://schemas.microsoft.com/office/drawing/2014/main" id="{C5E0230C-DEBF-1508-0290-9B12D8F2B4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32316" y="2325884"/>
          <a:ext cx="333041" cy="1810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152400</xdr:rowOff>
    </xdr:from>
    <xdr:to>
      <xdr:col>8</xdr:col>
      <xdr:colOff>971550</xdr:colOff>
      <xdr:row>58</xdr:row>
      <xdr:rowOff>114300</xdr:rowOff>
    </xdr:to>
    <xdr:graphicFrame macro="">
      <xdr:nvGraphicFramePr>
        <xdr:cNvPr id="43015" name="Diagramm 7">
          <a:extLst>
            <a:ext uri="{FF2B5EF4-FFF2-40B4-BE49-F238E27FC236}">
              <a16:creationId xmlns:a16="http://schemas.microsoft.com/office/drawing/2014/main" id="{79E70E02-85AA-AD7F-2601-CA3220EF88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25</xdr:row>
      <xdr:rowOff>95250</xdr:rowOff>
    </xdr:from>
    <xdr:to>
      <xdr:col>8</xdr:col>
      <xdr:colOff>238125</xdr:colOff>
      <xdr:row>25</xdr:row>
      <xdr:rowOff>95250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A0BEF442-9E2F-4406-684E-333F8B3AF0F7}"/>
            </a:ext>
          </a:extLst>
        </xdr:cNvPr>
        <xdr:cNvSpPr>
          <a:spLocks noChangeShapeType="1"/>
        </xdr:cNvSpPr>
      </xdr:nvSpPr>
      <xdr:spPr bwMode="auto">
        <a:xfrm>
          <a:off x="3076575" y="4743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26</xdr:row>
      <xdr:rowOff>95250</xdr:rowOff>
    </xdr:from>
    <xdr:to>
      <xdr:col>8</xdr:col>
      <xdr:colOff>238125</xdr:colOff>
      <xdr:row>26</xdr:row>
      <xdr:rowOff>95250</xdr:rowOff>
    </xdr:to>
    <xdr:sp macro="" textlink="">
      <xdr:nvSpPr>
        <xdr:cNvPr id="44034" name="Line 2">
          <a:extLst>
            <a:ext uri="{FF2B5EF4-FFF2-40B4-BE49-F238E27FC236}">
              <a16:creationId xmlns:a16="http://schemas.microsoft.com/office/drawing/2014/main" id="{7FD60ED2-071F-4C02-358E-1D5E970C6CA2}"/>
            </a:ext>
          </a:extLst>
        </xdr:cNvPr>
        <xdr:cNvSpPr>
          <a:spLocks noChangeShapeType="1"/>
        </xdr:cNvSpPr>
      </xdr:nvSpPr>
      <xdr:spPr bwMode="auto">
        <a:xfrm>
          <a:off x="3076575" y="49339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27</xdr:row>
      <xdr:rowOff>95250</xdr:rowOff>
    </xdr:from>
    <xdr:to>
      <xdr:col>8</xdr:col>
      <xdr:colOff>238125</xdr:colOff>
      <xdr:row>27</xdr:row>
      <xdr:rowOff>95250</xdr:rowOff>
    </xdr:to>
    <xdr:sp macro="" textlink="">
      <xdr:nvSpPr>
        <xdr:cNvPr id="44035" name="Line 3">
          <a:extLst>
            <a:ext uri="{FF2B5EF4-FFF2-40B4-BE49-F238E27FC236}">
              <a16:creationId xmlns:a16="http://schemas.microsoft.com/office/drawing/2014/main" id="{16268BCE-0458-1D21-196A-ECA4CE57D1A0}"/>
            </a:ext>
          </a:extLst>
        </xdr:cNvPr>
        <xdr:cNvSpPr>
          <a:spLocks noChangeShapeType="1"/>
        </xdr:cNvSpPr>
      </xdr:nvSpPr>
      <xdr:spPr bwMode="auto">
        <a:xfrm>
          <a:off x="3076575" y="5124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171450</xdr:rowOff>
    </xdr:from>
    <xdr:to>
      <xdr:col>18</xdr:col>
      <xdr:colOff>0</xdr:colOff>
      <xdr:row>13</xdr:row>
      <xdr:rowOff>9525</xdr:rowOff>
    </xdr:to>
    <xdr:graphicFrame macro="">
      <xdr:nvGraphicFramePr>
        <xdr:cNvPr id="44037" name="Diagramm 5">
          <a:extLst>
            <a:ext uri="{FF2B5EF4-FFF2-40B4-BE49-F238E27FC236}">
              <a16:creationId xmlns:a16="http://schemas.microsoft.com/office/drawing/2014/main" id="{011709C8-98A2-16CD-8F56-F9B75316C5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152400</xdr:rowOff>
    </xdr:from>
    <xdr:to>
      <xdr:col>18</xdr:col>
      <xdr:colOff>0</xdr:colOff>
      <xdr:row>44</xdr:row>
      <xdr:rowOff>133350</xdr:rowOff>
    </xdr:to>
    <xdr:graphicFrame macro="">
      <xdr:nvGraphicFramePr>
        <xdr:cNvPr id="44041" name="Diagramm 9">
          <a:extLst>
            <a:ext uri="{FF2B5EF4-FFF2-40B4-BE49-F238E27FC236}">
              <a16:creationId xmlns:a16="http://schemas.microsoft.com/office/drawing/2014/main" id="{607E2F85-A0DC-A25A-882F-4E5366362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114300</xdr:rowOff>
    </xdr:from>
    <xdr:to>
      <xdr:col>0</xdr:col>
      <xdr:colOff>571500</xdr:colOff>
      <xdr:row>1</xdr:row>
      <xdr:rowOff>114300</xdr:rowOff>
    </xdr:to>
    <xdr:sp macro="" textlink="">
      <xdr:nvSpPr>
        <xdr:cNvPr id="44043" name="Text 11">
          <a:extLst>
            <a:ext uri="{FF2B5EF4-FFF2-40B4-BE49-F238E27FC236}">
              <a16:creationId xmlns:a16="http://schemas.microsoft.com/office/drawing/2014/main" id="{EA308F96-1016-CBF0-615E-E9A8C2CB304B}"/>
            </a:ext>
          </a:extLst>
        </xdr:cNvPr>
        <xdr:cNvSpPr txBox="1">
          <a:spLocks noChangeArrowheads="1"/>
        </xdr:cNvSpPr>
      </xdr:nvSpPr>
      <xdr:spPr bwMode="auto">
        <a:xfrm>
          <a:off x="0" y="114300"/>
          <a:ext cx="57150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AHV / IV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19</xdr:row>
          <xdr:rowOff>28575</xdr:rowOff>
        </xdr:from>
        <xdr:to>
          <xdr:col>17</xdr:col>
          <xdr:colOff>66675</xdr:colOff>
          <xdr:row>21</xdr:row>
          <xdr:rowOff>152400</xdr:rowOff>
        </xdr:to>
        <xdr:sp macro="" textlink="">
          <xdr:nvSpPr>
            <xdr:cNvPr id="44046" name="Bild 14" hidden="1">
              <a:extLst>
                <a:ext uri="{63B3BB69-23CF-44E3-9099-C40C66FF867C}">
                  <a14:compatExt spid="_x0000_s44046"/>
                </a:ext>
                <a:ext uri="{FF2B5EF4-FFF2-40B4-BE49-F238E27FC236}">
                  <a16:creationId xmlns:a16="http://schemas.microsoft.com/office/drawing/2014/main" id="{0FBA0CEE-CD5D-B5B3-6547-0DC9D7E743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28575</xdr:colOff>
      <xdr:row>25</xdr:row>
      <xdr:rowOff>95250</xdr:rowOff>
    </xdr:from>
    <xdr:to>
      <xdr:col>8</xdr:col>
      <xdr:colOff>238125</xdr:colOff>
      <xdr:row>25</xdr:row>
      <xdr:rowOff>95250</xdr:rowOff>
    </xdr:to>
    <xdr:sp macro="" textlink="">
      <xdr:nvSpPr>
        <xdr:cNvPr id="44047" name="Line 15">
          <a:extLst>
            <a:ext uri="{FF2B5EF4-FFF2-40B4-BE49-F238E27FC236}">
              <a16:creationId xmlns:a16="http://schemas.microsoft.com/office/drawing/2014/main" id="{8E3DA719-5C53-B57F-982D-026DB9349ED1}"/>
            </a:ext>
          </a:extLst>
        </xdr:cNvPr>
        <xdr:cNvSpPr>
          <a:spLocks noChangeShapeType="1"/>
        </xdr:cNvSpPr>
      </xdr:nvSpPr>
      <xdr:spPr bwMode="auto">
        <a:xfrm>
          <a:off x="3076575" y="4743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26</xdr:row>
      <xdr:rowOff>95250</xdr:rowOff>
    </xdr:from>
    <xdr:to>
      <xdr:col>8</xdr:col>
      <xdr:colOff>238125</xdr:colOff>
      <xdr:row>26</xdr:row>
      <xdr:rowOff>95250</xdr:rowOff>
    </xdr:to>
    <xdr:sp macro="" textlink="">
      <xdr:nvSpPr>
        <xdr:cNvPr id="44048" name="Line 16">
          <a:extLst>
            <a:ext uri="{FF2B5EF4-FFF2-40B4-BE49-F238E27FC236}">
              <a16:creationId xmlns:a16="http://schemas.microsoft.com/office/drawing/2014/main" id="{C97FFE5C-4F36-B8EC-24D9-2BEB82DD86D1}"/>
            </a:ext>
          </a:extLst>
        </xdr:cNvPr>
        <xdr:cNvSpPr>
          <a:spLocks noChangeShapeType="1"/>
        </xdr:cNvSpPr>
      </xdr:nvSpPr>
      <xdr:spPr bwMode="auto">
        <a:xfrm>
          <a:off x="3076575" y="49339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47625</xdr:colOff>
      <xdr:row>26</xdr:row>
      <xdr:rowOff>9525</xdr:rowOff>
    </xdr:from>
    <xdr:to>
      <xdr:col>14</xdr:col>
      <xdr:colOff>266700</xdr:colOff>
      <xdr:row>28</xdr:row>
      <xdr:rowOff>47625</xdr:rowOff>
    </xdr:to>
    <xdr:sp macro="" textlink="">
      <xdr:nvSpPr>
        <xdr:cNvPr id="44051" name="Text 11">
          <a:extLst>
            <a:ext uri="{FF2B5EF4-FFF2-40B4-BE49-F238E27FC236}">
              <a16:creationId xmlns:a16="http://schemas.microsoft.com/office/drawing/2014/main" id="{EA8F75D7-AC2B-8ADA-034B-B053B36752F7}"/>
            </a:ext>
          </a:extLst>
        </xdr:cNvPr>
        <xdr:cNvSpPr txBox="1">
          <a:spLocks noChangeArrowheads="1"/>
        </xdr:cNvSpPr>
      </xdr:nvSpPr>
      <xdr:spPr bwMode="auto">
        <a:xfrm>
          <a:off x="4752975" y="4848225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10</xdr:col>
      <xdr:colOff>200025</xdr:colOff>
      <xdr:row>8</xdr:row>
      <xdr:rowOff>142875</xdr:rowOff>
    </xdr:from>
    <xdr:to>
      <xdr:col>11</xdr:col>
      <xdr:colOff>257175</xdr:colOff>
      <xdr:row>8</xdr:row>
      <xdr:rowOff>142875</xdr:rowOff>
    </xdr:to>
    <xdr:sp macro="" textlink="">
      <xdr:nvSpPr>
        <xdr:cNvPr id="44052" name="Line 20">
          <a:extLst>
            <a:ext uri="{FF2B5EF4-FFF2-40B4-BE49-F238E27FC236}">
              <a16:creationId xmlns:a16="http://schemas.microsoft.com/office/drawing/2014/main" id="{9BC9D032-1D43-73ED-BC37-D78753AF81B8}"/>
            </a:ext>
          </a:extLst>
        </xdr:cNvPr>
        <xdr:cNvSpPr>
          <a:spLocks noChangeShapeType="1"/>
        </xdr:cNvSpPr>
      </xdr:nvSpPr>
      <xdr:spPr bwMode="auto">
        <a:xfrm>
          <a:off x="3800475" y="1666875"/>
          <a:ext cx="333375" cy="0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19050</xdr:rowOff>
    </xdr:from>
    <xdr:to>
      <xdr:col>18</xdr:col>
      <xdr:colOff>0</xdr:colOff>
      <xdr:row>15</xdr:row>
      <xdr:rowOff>19050</xdr:rowOff>
    </xdr:to>
    <xdr:graphicFrame macro="">
      <xdr:nvGraphicFramePr>
        <xdr:cNvPr id="45059" name="Diagramm 3">
          <a:extLst>
            <a:ext uri="{FF2B5EF4-FFF2-40B4-BE49-F238E27FC236}">
              <a16:creationId xmlns:a16="http://schemas.microsoft.com/office/drawing/2014/main" id="{5D89F3FB-3FF5-9D2A-2148-730D08F4CF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17</xdr:row>
      <xdr:rowOff>123825</xdr:rowOff>
    </xdr:from>
    <xdr:ext cx="981075" cy="200025"/>
    <xdr:sp macro="" textlink="">
      <xdr:nvSpPr>
        <xdr:cNvPr id="45061" name="Text 5">
          <a:extLst>
            <a:ext uri="{FF2B5EF4-FFF2-40B4-BE49-F238E27FC236}">
              <a16:creationId xmlns:a16="http://schemas.microsoft.com/office/drawing/2014/main" id="{6BC16E05-F50C-3BEE-527D-A8C91995759C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9810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Vormundschaft</a:t>
          </a:r>
        </a:p>
      </xdr:txBody>
    </xdr:sp>
    <xdr:clientData/>
  </xdr:oneCellAnchor>
  <xdr:twoCellAnchor>
    <xdr:from>
      <xdr:col>0</xdr:col>
      <xdr:colOff>0</xdr:colOff>
      <xdr:row>36</xdr:row>
      <xdr:rowOff>104775</xdr:rowOff>
    </xdr:from>
    <xdr:to>
      <xdr:col>18</xdr:col>
      <xdr:colOff>0</xdr:colOff>
      <xdr:row>51</xdr:row>
      <xdr:rowOff>47625</xdr:rowOff>
    </xdr:to>
    <xdr:graphicFrame macro="">
      <xdr:nvGraphicFramePr>
        <xdr:cNvPr id="45062" name="Diagramm 6">
          <a:extLst>
            <a:ext uri="{FF2B5EF4-FFF2-40B4-BE49-F238E27FC236}">
              <a16:creationId xmlns:a16="http://schemas.microsoft.com/office/drawing/2014/main" id="{C498238F-4B3D-0EEE-179D-8519F1A9A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95250</xdr:colOff>
      <xdr:row>8</xdr:row>
      <xdr:rowOff>0</xdr:rowOff>
    </xdr:from>
    <xdr:to>
      <xdr:col>31</xdr:col>
      <xdr:colOff>133350</xdr:colOff>
      <xdr:row>9</xdr:row>
      <xdr:rowOff>28575</xdr:rowOff>
    </xdr:to>
    <xdr:sp macro="" textlink="">
      <xdr:nvSpPr>
        <xdr:cNvPr id="4189" name="Line 93">
          <a:extLst>
            <a:ext uri="{FF2B5EF4-FFF2-40B4-BE49-F238E27FC236}">
              <a16:creationId xmlns:a16="http://schemas.microsoft.com/office/drawing/2014/main" id="{DC0E61CD-9CAD-FAFC-D894-CFEBBB064C7B}"/>
            </a:ext>
          </a:extLst>
        </xdr:cNvPr>
        <xdr:cNvSpPr>
          <a:spLocks noChangeShapeType="1"/>
        </xdr:cNvSpPr>
      </xdr:nvSpPr>
      <xdr:spPr bwMode="auto">
        <a:xfrm>
          <a:off x="5524500" y="12668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8</xdr:row>
      <xdr:rowOff>0</xdr:rowOff>
    </xdr:from>
    <xdr:to>
      <xdr:col>31</xdr:col>
      <xdr:colOff>133350</xdr:colOff>
      <xdr:row>10</xdr:row>
      <xdr:rowOff>152400</xdr:rowOff>
    </xdr:to>
    <xdr:sp macro="" textlink="">
      <xdr:nvSpPr>
        <xdr:cNvPr id="4190" name="Line 94">
          <a:extLst>
            <a:ext uri="{FF2B5EF4-FFF2-40B4-BE49-F238E27FC236}">
              <a16:creationId xmlns:a16="http://schemas.microsoft.com/office/drawing/2014/main" id="{EFFB6AE4-7216-B7BF-A1A2-76667F1E02C5}"/>
            </a:ext>
          </a:extLst>
        </xdr:cNvPr>
        <xdr:cNvSpPr>
          <a:spLocks noChangeShapeType="1"/>
        </xdr:cNvSpPr>
      </xdr:nvSpPr>
      <xdr:spPr bwMode="auto">
        <a:xfrm>
          <a:off x="5200650" y="12668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8</xdr:row>
      <xdr:rowOff>0</xdr:rowOff>
    </xdr:from>
    <xdr:to>
      <xdr:col>31</xdr:col>
      <xdr:colOff>133350</xdr:colOff>
      <xdr:row>11</xdr:row>
      <xdr:rowOff>85725</xdr:rowOff>
    </xdr:to>
    <xdr:sp macro="" textlink="">
      <xdr:nvSpPr>
        <xdr:cNvPr id="4191" name="Line 95">
          <a:extLst>
            <a:ext uri="{FF2B5EF4-FFF2-40B4-BE49-F238E27FC236}">
              <a16:creationId xmlns:a16="http://schemas.microsoft.com/office/drawing/2014/main" id="{8E19BF0F-2A81-4C0D-6E3D-872A1067796A}"/>
            </a:ext>
          </a:extLst>
        </xdr:cNvPr>
        <xdr:cNvSpPr>
          <a:spLocks noChangeShapeType="1"/>
        </xdr:cNvSpPr>
      </xdr:nvSpPr>
      <xdr:spPr bwMode="auto">
        <a:xfrm>
          <a:off x="5105400" y="1266825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8</xdr:row>
      <xdr:rowOff>0</xdr:rowOff>
    </xdr:from>
    <xdr:to>
      <xdr:col>31</xdr:col>
      <xdr:colOff>133350</xdr:colOff>
      <xdr:row>10</xdr:row>
      <xdr:rowOff>57150</xdr:rowOff>
    </xdr:to>
    <xdr:sp macro="" textlink="">
      <xdr:nvSpPr>
        <xdr:cNvPr id="4192" name="Line 96">
          <a:extLst>
            <a:ext uri="{FF2B5EF4-FFF2-40B4-BE49-F238E27FC236}">
              <a16:creationId xmlns:a16="http://schemas.microsoft.com/office/drawing/2014/main" id="{3E930BE2-472B-AB4E-E0CE-EC30020678CE}"/>
            </a:ext>
          </a:extLst>
        </xdr:cNvPr>
        <xdr:cNvSpPr>
          <a:spLocks noChangeShapeType="1"/>
        </xdr:cNvSpPr>
      </xdr:nvSpPr>
      <xdr:spPr bwMode="auto">
        <a:xfrm>
          <a:off x="5305425" y="1266825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8</xdr:row>
      <xdr:rowOff>0</xdr:rowOff>
    </xdr:from>
    <xdr:to>
      <xdr:col>31</xdr:col>
      <xdr:colOff>133350</xdr:colOff>
      <xdr:row>9</xdr:row>
      <xdr:rowOff>123825</xdr:rowOff>
    </xdr:to>
    <xdr:sp macro="" textlink="">
      <xdr:nvSpPr>
        <xdr:cNvPr id="4193" name="Line 97">
          <a:extLst>
            <a:ext uri="{FF2B5EF4-FFF2-40B4-BE49-F238E27FC236}">
              <a16:creationId xmlns:a16="http://schemas.microsoft.com/office/drawing/2014/main" id="{802946AA-00D3-BD5B-7F0F-0BB91562B830}"/>
            </a:ext>
          </a:extLst>
        </xdr:cNvPr>
        <xdr:cNvSpPr>
          <a:spLocks noChangeShapeType="1"/>
        </xdr:cNvSpPr>
      </xdr:nvSpPr>
      <xdr:spPr bwMode="auto">
        <a:xfrm>
          <a:off x="5410200" y="1266825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8</xdr:row>
      <xdr:rowOff>0</xdr:rowOff>
    </xdr:from>
    <xdr:to>
      <xdr:col>31</xdr:col>
      <xdr:colOff>133350</xdr:colOff>
      <xdr:row>8</xdr:row>
      <xdr:rowOff>95250</xdr:rowOff>
    </xdr:to>
    <xdr:sp macro="" textlink="">
      <xdr:nvSpPr>
        <xdr:cNvPr id="4194" name="Line 98">
          <a:extLst>
            <a:ext uri="{FF2B5EF4-FFF2-40B4-BE49-F238E27FC236}">
              <a16:creationId xmlns:a16="http://schemas.microsoft.com/office/drawing/2014/main" id="{5933466B-10AC-A3A3-89D3-1E158BE29B8C}"/>
            </a:ext>
          </a:extLst>
        </xdr:cNvPr>
        <xdr:cNvSpPr>
          <a:spLocks noChangeShapeType="1"/>
        </xdr:cNvSpPr>
      </xdr:nvSpPr>
      <xdr:spPr bwMode="auto">
        <a:xfrm>
          <a:off x="5638800" y="1266825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8</xdr:row>
      <xdr:rowOff>0</xdr:rowOff>
    </xdr:from>
    <xdr:to>
      <xdr:col>31</xdr:col>
      <xdr:colOff>133350</xdr:colOff>
      <xdr:row>12</xdr:row>
      <xdr:rowOff>28575</xdr:rowOff>
    </xdr:to>
    <xdr:sp macro="" textlink="">
      <xdr:nvSpPr>
        <xdr:cNvPr id="4195" name="Line 99">
          <a:extLst>
            <a:ext uri="{FF2B5EF4-FFF2-40B4-BE49-F238E27FC236}">
              <a16:creationId xmlns:a16="http://schemas.microsoft.com/office/drawing/2014/main" id="{C8E4447B-1A40-BED4-1F40-5793F078681E}"/>
            </a:ext>
          </a:extLst>
        </xdr:cNvPr>
        <xdr:cNvSpPr>
          <a:spLocks noChangeShapeType="1"/>
        </xdr:cNvSpPr>
      </xdr:nvSpPr>
      <xdr:spPr bwMode="auto">
        <a:xfrm>
          <a:off x="5000625" y="1266825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8</xdr:row>
      <xdr:rowOff>0</xdr:rowOff>
    </xdr:from>
    <xdr:to>
      <xdr:col>31</xdr:col>
      <xdr:colOff>133350</xdr:colOff>
      <xdr:row>12</xdr:row>
      <xdr:rowOff>123825</xdr:rowOff>
    </xdr:to>
    <xdr:sp macro="" textlink="">
      <xdr:nvSpPr>
        <xdr:cNvPr id="4196" name="Line 100">
          <a:extLst>
            <a:ext uri="{FF2B5EF4-FFF2-40B4-BE49-F238E27FC236}">
              <a16:creationId xmlns:a16="http://schemas.microsoft.com/office/drawing/2014/main" id="{D538505F-C576-E4CE-A408-0412BF27945F}"/>
            </a:ext>
          </a:extLst>
        </xdr:cNvPr>
        <xdr:cNvSpPr>
          <a:spLocks noChangeShapeType="1"/>
        </xdr:cNvSpPr>
      </xdr:nvSpPr>
      <xdr:spPr bwMode="auto">
        <a:xfrm>
          <a:off x="4886325" y="1266825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95250</xdr:colOff>
      <xdr:row>2</xdr:row>
      <xdr:rowOff>0</xdr:rowOff>
    </xdr:from>
    <xdr:to>
      <xdr:col>31</xdr:col>
      <xdr:colOff>133350</xdr:colOff>
      <xdr:row>3</xdr:row>
      <xdr:rowOff>28575</xdr:rowOff>
    </xdr:to>
    <xdr:sp macro="" textlink="">
      <xdr:nvSpPr>
        <xdr:cNvPr id="4187" name="Line 91">
          <a:extLst>
            <a:ext uri="{FF2B5EF4-FFF2-40B4-BE49-F238E27FC236}">
              <a16:creationId xmlns:a16="http://schemas.microsoft.com/office/drawing/2014/main" id="{4C5A78D9-3448-9C3B-657F-B76D455FCA87}"/>
            </a:ext>
          </a:extLst>
        </xdr:cNvPr>
        <xdr:cNvSpPr>
          <a:spLocks noChangeShapeType="1"/>
        </xdr:cNvSpPr>
      </xdr:nvSpPr>
      <xdr:spPr bwMode="auto">
        <a:xfrm>
          <a:off x="5524500" y="3619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2</xdr:row>
      <xdr:rowOff>0</xdr:rowOff>
    </xdr:from>
    <xdr:to>
      <xdr:col>31</xdr:col>
      <xdr:colOff>133350</xdr:colOff>
      <xdr:row>4</xdr:row>
      <xdr:rowOff>152400</xdr:rowOff>
    </xdr:to>
    <xdr:sp macro="" textlink="">
      <xdr:nvSpPr>
        <xdr:cNvPr id="4161" name="Line 65">
          <a:extLst>
            <a:ext uri="{FF2B5EF4-FFF2-40B4-BE49-F238E27FC236}">
              <a16:creationId xmlns:a16="http://schemas.microsoft.com/office/drawing/2014/main" id="{C98EA482-CC69-5F8B-93B4-C9B62FCAED12}"/>
            </a:ext>
          </a:extLst>
        </xdr:cNvPr>
        <xdr:cNvSpPr>
          <a:spLocks noChangeShapeType="1"/>
        </xdr:cNvSpPr>
      </xdr:nvSpPr>
      <xdr:spPr bwMode="auto">
        <a:xfrm>
          <a:off x="5200650" y="3619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</xdr:row>
      <xdr:rowOff>0</xdr:rowOff>
    </xdr:from>
    <xdr:to>
      <xdr:col>31</xdr:col>
      <xdr:colOff>133350</xdr:colOff>
      <xdr:row>5</xdr:row>
      <xdr:rowOff>85725</xdr:rowOff>
    </xdr:to>
    <xdr:sp macro="" textlink="">
      <xdr:nvSpPr>
        <xdr:cNvPr id="4160" name="Line 64">
          <a:extLst>
            <a:ext uri="{FF2B5EF4-FFF2-40B4-BE49-F238E27FC236}">
              <a16:creationId xmlns:a16="http://schemas.microsoft.com/office/drawing/2014/main" id="{45867E30-D048-8718-2EBA-341FACD1177A}"/>
            </a:ext>
          </a:extLst>
        </xdr:cNvPr>
        <xdr:cNvSpPr>
          <a:spLocks noChangeShapeType="1"/>
        </xdr:cNvSpPr>
      </xdr:nvSpPr>
      <xdr:spPr bwMode="auto">
        <a:xfrm>
          <a:off x="5105400" y="36195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2</xdr:row>
      <xdr:rowOff>0</xdr:rowOff>
    </xdr:from>
    <xdr:to>
      <xdr:col>31</xdr:col>
      <xdr:colOff>133350</xdr:colOff>
      <xdr:row>4</xdr:row>
      <xdr:rowOff>57150</xdr:rowOff>
    </xdr:to>
    <xdr:sp macro="" textlink="">
      <xdr:nvSpPr>
        <xdr:cNvPr id="4162" name="Line 66">
          <a:extLst>
            <a:ext uri="{FF2B5EF4-FFF2-40B4-BE49-F238E27FC236}">
              <a16:creationId xmlns:a16="http://schemas.microsoft.com/office/drawing/2014/main" id="{3C49118A-61BE-EE83-C7AF-70EAB3D54B73}"/>
            </a:ext>
          </a:extLst>
        </xdr:cNvPr>
        <xdr:cNvSpPr>
          <a:spLocks noChangeShapeType="1"/>
        </xdr:cNvSpPr>
      </xdr:nvSpPr>
      <xdr:spPr bwMode="auto">
        <a:xfrm>
          <a:off x="5305425" y="36195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</xdr:row>
      <xdr:rowOff>0</xdr:rowOff>
    </xdr:from>
    <xdr:to>
      <xdr:col>31</xdr:col>
      <xdr:colOff>133350</xdr:colOff>
      <xdr:row>3</xdr:row>
      <xdr:rowOff>123825</xdr:rowOff>
    </xdr:to>
    <xdr:sp macro="" textlink="">
      <xdr:nvSpPr>
        <xdr:cNvPr id="4164" name="Line 68">
          <a:extLst>
            <a:ext uri="{FF2B5EF4-FFF2-40B4-BE49-F238E27FC236}">
              <a16:creationId xmlns:a16="http://schemas.microsoft.com/office/drawing/2014/main" id="{30A0DAFA-49A4-87AD-BB8E-05047DFF80C8}"/>
            </a:ext>
          </a:extLst>
        </xdr:cNvPr>
        <xdr:cNvSpPr>
          <a:spLocks noChangeShapeType="1"/>
        </xdr:cNvSpPr>
      </xdr:nvSpPr>
      <xdr:spPr bwMode="auto">
        <a:xfrm>
          <a:off x="5410200" y="36195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</xdr:row>
      <xdr:rowOff>0</xdr:rowOff>
    </xdr:from>
    <xdr:to>
      <xdr:col>31</xdr:col>
      <xdr:colOff>133350</xdr:colOff>
      <xdr:row>2</xdr:row>
      <xdr:rowOff>95250</xdr:rowOff>
    </xdr:to>
    <xdr:sp macro="" textlink="">
      <xdr:nvSpPr>
        <xdr:cNvPr id="4163" name="Line 67">
          <a:extLst>
            <a:ext uri="{FF2B5EF4-FFF2-40B4-BE49-F238E27FC236}">
              <a16:creationId xmlns:a16="http://schemas.microsoft.com/office/drawing/2014/main" id="{872C3D8B-FD33-1043-0948-B689B01D23EB}"/>
            </a:ext>
          </a:extLst>
        </xdr:cNvPr>
        <xdr:cNvSpPr>
          <a:spLocks noChangeShapeType="1"/>
        </xdr:cNvSpPr>
      </xdr:nvSpPr>
      <xdr:spPr bwMode="auto">
        <a:xfrm>
          <a:off x="5638800" y="36195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</xdr:row>
      <xdr:rowOff>0</xdr:rowOff>
    </xdr:from>
    <xdr:to>
      <xdr:col>31</xdr:col>
      <xdr:colOff>133350</xdr:colOff>
      <xdr:row>6</xdr:row>
      <xdr:rowOff>28575</xdr:rowOff>
    </xdr:to>
    <xdr:sp macro="" textlink="">
      <xdr:nvSpPr>
        <xdr:cNvPr id="4159" name="Line 63">
          <a:extLst>
            <a:ext uri="{FF2B5EF4-FFF2-40B4-BE49-F238E27FC236}">
              <a16:creationId xmlns:a16="http://schemas.microsoft.com/office/drawing/2014/main" id="{93588B0C-812F-EFAE-285B-D9ECB9E240AE}"/>
            </a:ext>
          </a:extLst>
        </xdr:cNvPr>
        <xdr:cNvSpPr>
          <a:spLocks noChangeShapeType="1"/>
        </xdr:cNvSpPr>
      </xdr:nvSpPr>
      <xdr:spPr bwMode="auto">
        <a:xfrm>
          <a:off x="5000625" y="36195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</xdr:row>
      <xdr:rowOff>0</xdr:rowOff>
    </xdr:from>
    <xdr:to>
      <xdr:col>31</xdr:col>
      <xdr:colOff>133350</xdr:colOff>
      <xdr:row>6</xdr:row>
      <xdr:rowOff>123825</xdr:rowOff>
    </xdr:to>
    <xdr:sp macro="" textlink="">
      <xdr:nvSpPr>
        <xdr:cNvPr id="4166" name="Line 70">
          <a:extLst>
            <a:ext uri="{FF2B5EF4-FFF2-40B4-BE49-F238E27FC236}">
              <a16:creationId xmlns:a16="http://schemas.microsoft.com/office/drawing/2014/main" id="{364F62D3-983B-6424-A7CE-7680A0208EE8}"/>
            </a:ext>
          </a:extLst>
        </xdr:cNvPr>
        <xdr:cNvSpPr>
          <a:spLocks noChangeShapeType="1"/>
        </xdr:cNvSpPr>
      </xdr:nvSpPr>
      <xdr:spPr bwMode="auto">
        <a:xfrm>
          <a:off x="4886325" y="36195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24</xdr:col>
      <xdr:colOff>0</xdr:colOff>
      <xdr:row>2</xdr:row>
      <xdr:rowOff>76200</xdr:rowOff>
    </xdr:to>
    <xdr:sp macro="" textlink="">
      <xdr:nvSpPr>
        <xdr:cNvPr id="4168" name="Rectangle 72">
          <a:extLst>
            <a:ext uri="{FF2B5EF4-FFF2-40B4-BE49-F238E27FC236}">
              <a16:creationId xmlns:a16="http://schemas.microsoft.com/office/drawing/2014/main" id="{4E5BBC49-8A3D-2CE7-B48F-C827F1AED91B}"/>
            </a:ext>
          </a:extLst>
        </xdr:cNvPr>
        <xdr:cNvSpPr>
          <a:spLocks noChangeArrowheads="1"/>
        </xdr:cNvSpPr>
      </xdr:nvSpPr>
      <xdr:spPr bwMode="auto">
        <a:xfrm>
          <a:off x="0" y="3619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2</xdr:row>
      <xdr:rowOff>123825</xdr:rowOff>
    </xdr:from>
    <xdr:to>
      <xdr:col>24</xdr:col>
      <xdr:colOff>0</xdr:colOff>
      <xdr:row>2</xdr:row>
      <xdr:rowOff>161925</xdr:rowOff>
    </xdr:to>
    <xdr:sp macro="" textlink="">
      <xdr:nvSpPr>
        <xdr:cNvPr id="4169" name="Rectangle 73">
          <a:extLst>
            <a:ext uri="{FF2B5EF4-FFF2-40B4-BE49-F238E27FC236}">
              <a16:creationId xmlns:a16="http://schemas.microsoft.com/office/drawing/2014/main" id="{5F99BD34-368B-39A2-10E4-B8EFFD493E26}"/>
            </a:ext>
          </a:extLst>
        </xdr:cNvPr>
        <xdr:cNvSpPr>
          <a:spLocks noChangeArrowheads="1"/>
        </xdr:cNvSpPr>
      </xdr:nvSpPr>
      <xdr:spPr bwMode="auto">
        <a:xfrm>
          <a:off x="19050" y="48577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47625</xdr:rowOff>
    </xdr:from>
    <xdr:to>
      <xdr:col>24</xdr:col>
      <xdr:colOff>0</xdr:colOff>
      <xdr:row>3</xdr:row>
      <xdr:rowOff>85725</xdr:rowOff>
    </xdr:to>
    <xdr:sp macro="" textlink="">
      <xdr:nvSpPr>
        <xdr:cNvPr id="4170" name="Rectangle 74">
          <a:extLst>
            <a:ext uri="{FF2B5EF4-FFF2-40B4-BE49-F238E27FC236}">
              <a16:creationId xmlns:a16="http://schemas.microsoft.com/office/drawing/2014/main" id="{4B9924B3-D3E5-9897-1B54-0D2E79AD0DAD}"/>
            </a:ext>
          </a:extLst>
        </xdr:cNvPr>
        <xdr:cNvSpPr>
          <a:spLocks noChangeArrowheads="1"/>
        </xdr:cNvSpPr>
      </xdr:nvSpPr>
      <xdr:spPr bwMode="auto">
        <a:xfrm>
          <a:off x="0" y="5715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</xdr:row>
      <xdr:rowOff>19050</xdr:rowOff>
    </xdr:from>
    <xdr:ext cx="1885950" cy="238125"/>
    <xdr:sp macro="" textlink="">
      <xdr:nvSpPr>
        <xdr:cNvPr id="4171" name="Text 75">
          <a:extLst>
            <a:ext uri="{FF2B5EF4-FFF2-40B4-BE49-F238E27FC236}">
              <a16:creationId xmlns:a16="http://schemas.microsoft.com/office/drawing/2014/main" id="{96A80772-1D34-8EF1-04B6-E76CA8F11D38}"/>
            </a:ext>
          </a:extLst>
        </xdr:cNvPr>
        <xdr:cNvSpPr txBox="1">
          <a:spLocks noChangeArrowheads="1"/>
        </xdr:cNvSpPr>
      </xdr:nvSpPr>
      <xdr:spPr bwMode="auto">
        <a:xfrm>
          <a:off x="0" y="381000"/>
          <a:ext cx="18859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Gemeinderat (Parlament)</a:t>
          </a:r>
        </a:p>
      </xdr:txBody>
    </xdr:sp>
    <xdr:clientData/>
  </xdr:oneCellAnchor>
  <xdr:twoCellAnchor editAs="oneCell">
    <xdr:from>
      <xdr:col>29</xdr:col>
      <xdr:colOff>76200</xdr:colOff>
      <xdr:row>8</xdr:row>
      <xdr:rowOff>57150</xdr:rowOff>
    </xdr:from>
    <xdr:to>
      <xdr:col>31</xdr:col>
      <xdr:colOff>85725</xdr:colOff>
      <xdr:row>10</xdr:row>
      <xdr:rowOff>66675</xdr:rowOff>
    </xdr:to>
    <xdr:pic>
      <xdr:nvPicPr>
        <xdr:cNvPr id="4181" name="Bild 85">
          <a:extLst>
            <a:ext uri="{FF2B5EF4-FFF2-40B4-BE49-F238E27FC236}">
              <a16:creationId xmlns:a16="http://schemas.microsoft.com/office/drawing/2014/main" id="{CBD7F92A-0EB9-A941-194E-B613CAAE5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13239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24</xdr:col>
      <xdr:colOff>0</xdr:colOff>
      <xdr:row>8</xdr:row>
      <xdr:rowOff>76200</xdr:rowOff>
    </xdr:to>
    <xdr:sp macro="" textlink="">
      <xdr:nvSpPr>
        <xdr:cNvPr id="4197" name="Rectangle 101">
          <a:extLst>
            <a:ext uri="{FF2B5EF4-FFF2-40B4-BE49-F238E27FC236}">
              <a16:creationId xmlns:a16="http://schemas.microsoft.com/office/drawing/2014/main" id="{F278B551-0F62-CBC8-E7DD-CEE5FE5DEA61}"/>
            </a:ext>
          </a:extLst>
        </xdr:cNvPr>
        <xdr:cNvSpPr>
          <a:spLocks noChangeArrowheads="1"/>
        </xdr:cNvSpPr>
      </xdr:nvSpPr>
      <xdr:spPr bwMode="auto">
        <a:xfrm>
          <a:off x="0" y="12668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8</xdr:row>
      <xdr:rowOff>123825</xdr:rowOff>
    </xdr:from>
    <xdr:to>
      <xdr:col>24</xdr:col>
      <xdr:colOff>0</xdr:colOff>
      <xdr:row>9</xdr:row>
      <xdr:rowOff>0</xdr:rowOff>
    </xdr:to>
    <xdr:sp macro="" textlink="">
      <xdr:nvSpPr>
        <xdr:cNvPr id="4198" name="Rectangle 102">
          <a:extLst>
            <a:ext uri="{FF2B5EF4-FFF2-40B4-BE49-F238E27FC236}">
              <a16:creationId xmlns:a16="http://schemas.microsoft.com/office/drawing/2014/main" id="{C794269A-065B-9927-2EB9-8CEEC18294E5}"/>
            </a:ext>
          </a:extLst>
        </xdr:cNvPr>
        <xdr:cNvSpPr>
          <a:spLocks noChangeArrowheads="1"/>
        </xdr:cNvSpPr>
      </xdr:nvSpPr>
      <xdr:spPr bwMode="auto">
        <a:xfrm>
          <a:off x="19050" y="1390650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</xdr:row>
      <xdr:rowOff>47625</xdr:rowOff>
    </xdr:from>
    <xdr:to>
      <xdr:col>24</xdr:col>
      <xdr:colOff>0</xdr:colOff>
      <xdr:row>9</xdr:row>
      <xdr:rowOff>85725</xdr:rowOff>
    </xdr:to>
    <xdr:sp macro="" textlink="">
      <xdr:nvSpPr>
        <xdr:cNvPr id="4199" name="Rectangle 103">
          <a:extLst>
            <a:ext uri="{FF2B5EF4-FFF2-40B4-BE49-F238E27FC236}">
              <a16:creationId xmlns:a16="http://schemas.microsoft.com/office/drawing/2014/main" id="{88E57C4E-6860-C6C7-448F-5CC9A881B84F}"/>
            </a:ext>
          </a:extLst>
        </xdr:cNvPr>
        <xdr:cNvSpPr>
          <a:spLocks noChangeArrowheads="1"/>
        </xdr:cNvSpPr>
      </xdr:nvSpPr>
      <xdr:spPr bwMode="auto">
        <a:xfrm>
          <a:off x="0" y="14763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8</xdr:row>
      <xdr:rowOff>19050</xdr:rowOff>
    </xdr:from>
    <xdr:ext cx="1400175" cy="238125"/>
    <xdr:sp macro="" textlink="">
      <xdr:nvSpPr>
        <xdr:cNvPr id="4200" name="Text 104">
          <a:extLst>
            <a:ext uri="{FF2B5EF4-FFF2-40B4-BE49-F238E27FC236}">
              <a16:creationId xmlns:a16="http://schemas.microsoft.com/office/drawing/2014/main" id="{9E47E236-7D52-B9AB-10C2-1465CDEDF11D}"/>
            </a:ext>
          </a:extLst>
        </xdr:cNvPr>
        <xdr:cNvSpPr txBox="1">
          <a:spLocks noChangeArrowheads="1"/>
        </xdr:cNvSpPr>
      </xdr:nvSpPr>
      <xdr:spPr bwMode="auto">
        <a:xfrm>
          <a:off x="0" y="1285875"/>
          <a:ext cx="14001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Präsidialabteilung</a:t>
          </a:r>
        </a:p>
      </xdr:txBody>
    </xdr:sp>
    <xdr:clientData/>
  </xdr:oneCellAnchor>
  <xdr:twoCellAnchor editAs="oneCell">
    <xdr:from>
      <xdr:col>30</xdr:col>
      <xdr:colOff>95250</xdr:colOff>
      <xdr:row>14</xdr:row>
      <xdr:rowOff>0</xdr:rowOff>
    </xdr:from>
    <xdr:to>
      <xdr:col>31</xdr:col>
      <xdr:colOff>133350</xdr:colOff>
      <xdr:row>15</xdr:row>
      <xdr:rowOff>28575</xdr:rowOff>
    </xdr:to>
    <xdr:sp macro="" textlink="">
      <xdr:nvSpPr>
        <xdr:cNvPr id="4202" name="Line 106">
          <a:extLst>
            <a:ext uri="{FF2B5EF4-FFF2-40B4-BE49-F238E27FC236}">
              <a16:creationId xmlns:a16="http://schemas.microsoft.com/office/drawing/2014/main" id="{6B5C0093-595A-EBC0-40C5-5B583B35B69A}"/>
            </a:ext>
          </a:extLst>
        </xdr:cNvPr>
        <xdr:cNvSpPr>
          <a:spLocks noChangeShapeType="1"/>
        </xdr:cNvSpPr>
      </xdr:nvSpPr>
      <xdr:spPr bwMode="auto">
        <a:xfrm>
          <a:off x="5524500" y="217170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14</xdr:row>
      <xdr:rowOff>0</xdr:rowOff>
    </xdr:from>
    <xdr:to>
      <xdr:col>31</xdr:col>
      <xdr:colOff>133350</xdr:colOff>
      <xdr:row>16</xdr:row>
      <xdr:rowOff>152400</xdr:rowOff>
    </xdr:to>
    <xdr:sp macro="" textlink="">
      <xdr:nvSpPr>
        <xdr:cNvPr id="4203" name="Line 107">
          <a:extLst>
            <a:ext uri="{FF2B5EF4-FFF2-40B4-BE49-F238E27FC236}">
              <a16:creationId xmlns:a16="http://schemas.microsoft.com/office/drawing/2014/main" id="{2FD2401F-5063-C9C6-CB2C-1DDE4DCC1D20}"/>
            </a:ext>
          </a:extLst>
        </xdr:cNvPr>
        <xdr:cNvSpPr>
          <a:spLocks noChangeShapeType="1"/>
        </xdr:cNvSpPr>
      </xdr:nvSpPr>
      <xdr:spPr bwMode="auto">
        <a:xfrm>
          <a:off x="5200650" y="217170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14</xdr:row>
      <xdr:rowOff>0</xdr:rowOff>
    </xdr:from>
    <xdr:to>
      <xdr:col>31</xdr:col>
      <xdr:colOff>133350</xdr:colOff>
      <xdr:row>17</xdr:row>
      <xdr:rowOff>85725</xdr:rowOff>
    </xdr:to>
    <xdr:sp macro="" textlink="">
      <xdr:nvSpPr>
        <xdr:cNvPr id="4204" name="Line 108">
          <a:extLst>
            <a:ext uri="{FF2B5EF4-FFF2-40B4-BE49-F238E27FC236}">
              <a16:creationId xmlns:a16="http://schemas.microsoft.com/office/drawing/2014/main" id="{7416A370-8B3E-5B47-E16B-AB16EB286979}"/>
            </a:ext>
          </a:extLst>
        </xdr:cNvPr>
        <xdr:cNvSpPr>
          <a:spLocks noChangeShapeType="1"/>
        </xdr:cNvSpPr>
      </xdr:nvSpPr>
      <xdr:spPr bwMode="auto">
        <a:xfrm>
          <a:off x="5105400" y="217170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14</xdr:row>
      <xdr:rowOff>0</xdr:rowOff>
    </xdr:from>
    <xdr:to>
      <xdr:col>31</xdr:col>
      <xdr:colOff>133350</xdr:colOff>
      <xdr:row>16</xdr:row>
      <xdr:rowOff>57150</xdr:rowOff>
    </xdr:to>
    <xdr:sp macro="" textlink="">
      <xdr:nvSpPr>
        <xdr:cNvPr id="4205" name="Line 109">
          <a:extLst>
            <a:ext uri="{FF2B5EF4-FFF2-40B4-BE49-F238E27FC236}">
              <a16:creationId xmlns:a16="http://schemas.microsoft.com/office/drawing/2014/main" id="{8BD0452F-2B89-23D1-3E8F-9E4AC50BEC64}"/>
            </a:ext>
          </a:extLst>
        </xdr:cNvPr>
        <xdr:cNvSpPr>
          <a:spLocks noChangeShapeType="1"/>
        </xdr:cNvSpPr>
      </xdr:nvSpPr>
      <xdr:spPr bwMode="auto">
        <a:xfrm>
          <a:off x="5305425" y="217170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14</xdr:row>
      <xdr:rowOff>0</xdr:rowOff>
    </xdr:from>
    <xdr:to>
      <xdr:col>31</xdr:col>
      <xdr:colOff>133350</xdr:colOff>
      <xdr:row>15</xdr:row>
      <xdr:rowOff>123825</xdr:rowOff>
    </xdr:to>
    <xdr:sp macro="" textlink="">
      <xdr:nvSpPr>
        <xdr:cNvPr id="4206" name="Line 110">
          <a:extLst>
            <a:ext uri="{FF2B5EF4-FFF2-40B4-BE49-F238E27FC236}">
              <a16:creationId xmlns:a16="http://schemas.microsoft.com/office/drawing/2014/main" id="{05CD52C6-9FAE-BB09-D98E-1C24B33997A0}"/>
            </a:ext>
          </a:extLst>
        </xdr:cNvPr>
        <xdr:cNvSpPr>
          <a:spLocks noChangeShapeType="1"/>
        </xdr:cNvSpPr>
      </xdr:nvSpPr>
      <xdr:spPr bwMode="auto">
        <a:xfrm>
          <a:off x="5410200" y="217170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14</xdr:row>
      <xdr:rowOff>0</xdr:rowOff>
    </xdr:from>
    <xdr:to>
      <xdr:col>31</xdr:col>
      <xdr:colOff>133350</xdr:colOff>
      <xdr:row>14</xdr:row>
      <xdr:rowOff>95250</xdr:rowOff>
    </xdr:to>
    <xdr:sp macro="" textlink="">
      <xdr:nvSpPr>
        <xdr:cNvPr id="4207" name="Line 111">
          <a:extLst>
            <a:ext uri="{FF2B5EF4-FFF2-40B4-BE49-F238E27FC236}">
              <a16:creationId xmlns:a16="http://schemas.microsoft.com/office/drawing/2014/main" id="{7D0B25A2-0B52-3210-1DF2-716669C849A9}"/>
            </a:ext>
          </a:extLst>
        </xdr:cNvPr>
        <xdr:cNvSpPr>
          <a:spLocks noChangeShapeType="1"/>
        </xdr:cNvSpPr>
      </xdr:nvSpPr>
      <xdr:spPr bwMode="auto">
        <a:xfrm>
          <a:off x="5638800" y="217170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14</xdr:row>
      <xdr:rowOff>0</xdr:rowOff>
    </xdr:from>
    <xdr:to>
      <xdr:col>31</xdr:col>
      <xdr:colOff>133350</xdr:colOff>
      <xdr:row>18</xdr:row>
      <xdr:rowOff>28575</xdr:rowOff>
    </xdr:to>
    <xdr:sp macro="" textlink="">
      <xdr:nvSpPr>
        <xdr:cNvPr id="4208" name="Line 112">
          <a:extLst>
            <a:ext uri="{FF2B5EF4-FFF2-40B4-BE49-F238E27FC236}">
              <a16:creationId xmlns:a16="http://schemas.microsoft.com/office/drawing/2014/main" id="{ECD49D7C-C21D-056D-7157-2F72B201BA91}"/>
            </a:ext>
          </a:extLst>
        </xdr:cNvPr>
        <xdr:cNvSpPr>
          <a:spLocks noChangeShapeType="1"/>
        </xdr:cNvSpPr>
      </xdr:nvSpPr>
      <xdr:spPr bwMode="auto">
        <a:xfrm>
          <a:off x="5000625" y="217170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14</xdr:row>
      <xdr:rowOff>0</xdr:rowOff>
    </xdr:from>
    <xdr:to>
      <xdr:col>31</xdr:col>
      <xdr:colOff>133350</xdr:colOff>
      <xdr:row>18</xdr:row>
      <xdr:rowOff>123825</xdr:rowOff>
    </xdr:to>
    <xdr:sp macro="" textlink="">
      <xdr:nvSpPr>
        <xdr:cNvPr id="4209" name="Line 113">
          <a:extLst>
            <a:ext uri="{FF2B5EF4-FFF2-40B4-BE49-F238E27FC236}">
              <a16:creationId xmlns:a16="http://schemas.microsoft.com/office/drawing/2014/main" id="{E6A94D16-C85D-687B-D00E-0AE062878BBE}"/>
            </a:ext>
          </a:extLst>
        </xdr:cNvPr>
        <xdr:cNvSpPr>
          <a:spLocks noChangeShapeType="1"/>
        </xdr:cNvSpPr>
      </xdr:nvSpPr>
      <xdr:spPr bwMode="auto">
        <a:xfrm>
          <a:off x="4886325" y="217170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24</xdr:col>
      <xdr:colOff>0</xdr:colOff>
      <xdr:row>14</xdr:row>
      <xdr:rowOff>76200</xdr:rowOff>
    </xdr:to>
    <xdr:sp macro="" textlink="">
      <xdr:nvSpPr>
        <xdr:cNvPr id="4210" name="Rectangle 114">
          <a:extLst>
            <a:ext uri="{FF2B5EF4-FFF2-40B4-BE49-F238E27FC236}">
              <a16:creationId xmlns:a16="http://schemas.microsoft.com/office/drawing/2014/main" id="{AA95CCA4-3E8E-80E5-4D2E-05620B1BB256}"/>
            </a:ext>
          </a:extLst>
        </xdr:cNvPr>
        <xdr:cNvSpPr>
          <a:spLocks noChangeArrowheads="1"/>
        </xdr:cNvSpPr>
      </xdr:nvSpPr>
      <xdr:spPr bwMode="auto">
        <a:xfrm>
          <a:off x="0" y="217170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14</xdr:row>
      <xdr:rowOff>123825</xdr:rowOff>
    </xdr:from>
    <xdr:to>
      <xdr:col>24</xdr:col>
      <xdr:colOff>0</xdr:colOff>
      <xdr:row>14</xdr:row>
      <xdr:rowOff>161925</xdr:rowOff>
    </xdr:to>
    <xdr:sp macro="" textlink="">
      <xdr:nvSpPr>
        <xdr:cNvPr id="4211" name="Rectangle 115">
          <a:extLst>
            <a:ext uri="{FF2B5EF4-FFF2-40B4-BE49-F238E27FC236}">
              <a16:creationId xmlns:a16="http://schemas.microsoft.com/office/drawing/2014/main" id="{6DE92798-5CC0-7963-2709-A69885D18E16}"/>
            </a:ext>
          </a:extLst>
        </xdr:cNvPr>
        <xdr:cNvSpPr>
          <a:spLocks noChangeArrowheads="1"/>
        </xdr:cNvSpPr>
      </xdr:nvSpPr>
      <xdr:spPr bwMode="auto">
        <a:xfrm>
          <a:off x="19050" y="229552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</xdr:row>
      <xdr:rowOff>47625</xdr:rowOff>
    </xdr:from>
    <xdr:to>
      <xdr:col>24</xdr:col>
      <xdr:colOff>0</xdr:colOff>
      <xdr:row>15</xdr:row>
      <xdr:rowOff>85725</xdr:rowOff>
    </xdr:to>
    <xdr:sp macro="" textlink="">
      <xdr:nvSpPr>
        <xdr:cNvPr id="4212" name="Rectangle 116">
          <a:extLst>
            <a:ext uri="{FF2B5EF4-FFF2-40B4-BE49-F238E27FC236}">
              <a16:creationId xmlns:a16="http://schemas.microsoft.com/office/drawing/2014/main" id="{9CAFFCF7-0EE3-28FA-B26E-7DBEA1C027DF}"/>
            </a:ext>
          </a:extLst>
        </xdr:cNvPr>
        <xdr:cNvSpPr>
          <a:spLocks noChangeArrowheads="1"/>
        </xdr:cNvSpPr>
      </xdr:nvSpPr>
      <xdr:spPr bwMode="auto">
        <a:xfrm>
          <a:off x="0" y="238125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14</xdr:row>
      <xdr:rowOff>19050</xdr:rowOff>
    </xdr:from>
    <xdr:ext cx="1266825" cy="238125"/>
    <xdr:sp macro="" textlink="">
      <xdr:nvSpPr>
        <xdr:cNvPr id="4213" name="Text 117">
          <a:extLst>
            <a:ext uri="{FF2B5EF4-FFF2-40B4-BE49-F238E27FC236}">
              <a16:creationId xmlns:a16="http://schemas.microsoft.com/office/drawing/2014/main" id="{BA0B09AE-0FF2-878F-69E1-77A305B6A517}"/>
            </a:ext>
          </a:extLst>
        </xdr:cNvPr>
        <xdr:cNvSpPr txBox="1">
          <a:spLocks noChangeArrowheads="1"/>
        </xdr:cNvSpPr>
      </xdr:nvSpPr>
      <xdr:spPr bwMode="auto">
        <a:xfrm>
          <a:off x="0" y="2190750"/>
          <a:ext cx="12668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Finanzabteilung</a:t>
          </a:r>
        </a:p>
      </xdr:txBody>
    </xdr:sp>
    <xdr:clientData/>
  </xdr:oneCellAnchor>
  <xdr:twoCellAnchor editAs="oneCell">
    <xdr:from>
      <xdr:col>30</xdr:col>
      <xdr:colOff>104775</xdr:colOff>
      <xdr:row>38</xdr:row>
      <xdr:rowOff>0</xdr:rowOff>
    </xdr:from>
    <xdr:to>
      <xdr:col>31</xdr:col>
      <xdr:colOff>142875</xdr:colOff>
      <xdr:row>39</xdr:row>
      <xdr:rowOff>28575</xdr:rowOff>
    </xdr:to>
    <xdr:sp macro="" textlink="">
      <xdr:nvSpPr>
        <xdr:cNvPr id="4215" name="Line 119">
          <a:extLst>
            <a:ext uri="{FF2B5EF4-FFF2-40B4-BE49-F238E27FC236}">
              <a16:creationId xmlns:a16="http://schemas.microsoft.com/office/drawing/2014/main" id="{80D97863-FB37-EC42-D7E4-D1A2BA24B608}"/>
            </a:ext>
          </a:extLst>
        </xdr:cNvPr>
        <xdr:cNvSpPr>
          <a:spLocks noChangeShapeType="1"/>
        </xdr:cNvSpPr>
      </xdr:nvSpPr>
      <xdr:spPr bwMode="auto">
        <a:xfrm>
          <a:off x="5534025" y="579120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38</xdr:row>
      <xdr:rowOff>0</xdr:rowOff>
    </xdr:from>
    <xdr:to>
      <xdr:col>31</xdr:col>
      <xdr:colOff>142875</xdr:colOff>
      <xdr:row>40</xdr:row>
      <xdr:rowOff>152400</xdr:rowOff>
    </xdr:to>
    <xdr:sp macro="" textlink="">
      <xdr:nvSpPr>
        <xdr:cNvPr id="4216" name="Line 120">
          <a:extLst>
            <a:ext uri="{FF2B5EF4-FFF2-40B4-BE49-F238E27FC236}">
              <a16:creationId xmlns:a16="http://schemas.microsoft.com/office/drawing/2014/main" id="{D3AE1659-661A-A6F7-947F-653530A37C07}"/>
            </a:ext>
          </a:extLst>
        </xdr:cNvPr>
        <xdr:cNvSpPr>
          <a:spLocks noChangeShapeType="1"/>
        </xdr:cNvSpPr>
      </xdr:nvSpPr>
      <xdr:spPr bwMode="auto">
        <a:xfrm>
          <a:off x="5210175" y="579120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38</xdr:row>
      <xdr:rowOff>0</xdr:rowOff>
    </xdr:from>
    <xdr:to>
      <xdr:col>31</xdr:col>
      <xdr:colOff>142875</xdr:colOff>
      <xdr:row>41</xdr:row>
      <xdr:rowOff>85725</xdr:rowOff>
    </xdr:to>
    <xdr:sp macro="" textlink="">
      <xdr:nvSpPr>
        <xdr:cNvPr id="4217" name="Line 121">
          <a:extLst>
            <a:ext uri="{FF2B5EF4-FFF2-40B4-BE49-F238E27FC236}">
              <a16:creationId xmlns:a16="http://schemas.microsoft.com/office/drawing/2014/main" id="{564E8F03-BF74-FA99-556F-BD7FBCE5FC10}"/>
            </a:ext>
          </a:extLst>
        </xdr:cNvPr>
        <xdr:cNvSpPr>
          <a:spLocks noChangeShapeType="1"/>
        </xdr:cNvSpPr>
      </xdr:nvSpPr>
      <xdr:spPr bwMode="auto">
        <a:xfrm>
          <a:off x="5105400" y="579120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38</xdr:row>
      <xdr:rowOff>0</xdr:rowOff>
    </xdr:from>
    <xdr:to>
      <xdr:col>31</xdr:col>
      <xdr:colOff>142875</xdr:colOff>
      <xdr:row>40</xdr:row>
      <xdr:rowOff>66675</xdr:rowOff>
    </xdr:to>
    <xdr:sp macro="" textlink="">
      <xdr:nvSpPr>
        <xdr:cNvPr id="4218" name="Line 122">
          <a:extLst>
            <a:ext uri="{FF2B5EF4-FFF2-40B4-BE49-F238E27FC236}">
              <a16:creationId xmlns:a16="http://schemas.microsoft.com/office/drawing/2014/main" id="{78E9D5F8-3670-62F0-7129-C12FA62572A7}"/>
            </a:ext>
          </a:extLst>
        </xdr:cNvPr>
        <xdr:cNvSpPr>
          <a:spLocks noChangeShapeType="1"/>
        </xdr:cNvSpPr>
      </xdr:nvSpPr>
      <xdr:spPr bwMode="auto">
        <a:xfrm>
          <a:off x="5314950" y="579120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38</xdr:row>
      <xdr:rowOff>0</xdr:rowOff>
    </xdr:from>
    <xdr:to>
      <xdr:col>31</xdr:col>
      <xdr:colOff>142875</xdr:colOff>
      <xdr:row>39</xdr:row>
      <xdr:rowOff>123825</xdr:rowOff>
    </xdr:to>
    <xdr:sp macro="" textlink="">
      <xdr:nvSpPr>
        <xdr:cNvPr id="4219" name="Line 123">
          <a:extLst>
            <a:ext uri="{FF2B5EF4-FFF2-40B4-BE49-F238E27FC236}">
              <a16:creationId xmlns:a16="http://schemas.microsoft.com/office/drawing/2014/main" id="{76739DE6-AF46-EA59-B456-1F1B4460E2E4}"/>
            </a:ext>
          </a:extLst>
        </xdr:cNvPr>
        <xdr:cNvSpPr>
          <a:spLocks noChangeShapeType="1"/>
        </xdr:cNvSpPr>
      </xdr:nvSpPr>
      <xdr:spPr bwMode="auto">
        <a:xfrm>
          <a:off x="5410200" y="579120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38</xdr:row>
      <xdr:rowOff>0</xdr:rowOff>
    </xdr:from>
    <xdr:to>
      <xdr:col>31</xdr:col>
      <xdr:colOff>142875</xdr:colOff>
      <xdr:row>38</xdr:row>
      <xdr:rowOff>104775</xdr:rowOff>
    </xdr:to>
    <xdr:sp macro="" textlink="">
      <xdr:nvSpPr>
        <xdr:cNvPr id="4220" name="Line 124">
          <a:extLst>
            <a:ext uri="{FF2B5EF4-FFF2-40B4-BE49-F238E27FC236}">
              <a16:creationId xmlns:a16="http://schemas.microsoft.com/office/drawing/2014/main" id="{F76E4A6B-B758-9D9B-A053-59B80E11A808}"/>
            </a:ext>
          </a:extLst>
        </xdr:cNvPr>
        <xdr:cNvSpPr>
          <a:spLocks noChangeShapeType="1"/>
        </xdr:cNvSpPr>
      </xdr:nvSpPr>
      <xdr:spPr bwMode="auto">
        <a:xfrm>
          <a:off x="5638800" y="579120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38</xdr:row>
      <xdr:rowOff>0</xdr:rowOff>
    </xdr:from>
    <xdr:to>
      <xdr:col>31</xdr:col>
      <xdr:colOff>142875</xdr:colOff>
      <xdr:row>42</xdr:row>
      <xdr:rowOff>28575</xdr:rowOff>
    </xdr:to>
    <xdr:sp macro="" textlink="">
      <xdr:nvSpPr>
        <xdr:cNvPr id="4221" name="Line 125">
          <a:extLst>
            <a:ext uri="{FF2B5EF4-FFF2-40B4-BE49-F238E27FC236}">
              <a16:creationId xmlns:a16="http://schemas.microsoft.com/office/drawing/2014/main" id="{FE4CE03D-B4BB-0950-12B2-0A813492C826}"/>
            </a:ext>
          </a:extLst>
        </xdr:cNvPr>
        <xdr:cNvSpPr>
          <a:spLocks noChangeShapeType="1"/>
        </xdr:cNvSpPr>
      </xdr:nvSpPr>
      <xdr:spPr bwMode="auto">
        <a:xfrm>
          <a:off x="5000625" y="579120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38</xdr:row>
      <xdr:rowOff>0</xdr:rowOff>
    </xdr:from>
    <xdr:to>
      <xdr:col>31</xdr:col>
      <xdr:colOff>142875</xdr:colOff>
      <xdr:row>42</xdr:row>
      <xdr:rowOff>123825</xdr:rowOff>
    </xdr:to>
    <xdr:sp macro="" textlink="">
      <xdr:nvSpPr>
        <xdr:cNvPr id="4222" name="Line 126">
          <a:extLst>
            <a:ext uri="{FF2B5EF4-FFF2-40B4-BE49-F238E27FC236}">
              <a16:creationId xmlns:a16="http://schemas.microsoft.com/office/drawing/2014/main" id="{16012668-AFFA-DE3A-1D25-F35FE446D944}"/>
            </a:ext>
          </a:extLst>
        </xdr:cNvPr>
        <xdr:cNvSpPr>
          <a:spLocks noChangeShapeType="1"/>
        </xdr:cNvSpPr>
      </xdr:nvSpPr>
      <xdr:spPr bwMode="auto">
        <a:xfrm>
          <a:off x="4886325" y="579120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24</xdr:col>
      <xdr:colOff>0</xdr:colOff>
      <xdr:row>38</xdr:row>
      <xdr:rowOff>76200</xdr:rowOff>
    </xdr:to>
    <xdr:sp macro="" textlink="">
      <xdr:nvSpPr>
        <xdr:cNvPr id="4223" name="Rectangle 127">
          <a:extLst>
            <a:ext uri="{FF2B5EF4-FFF2-40B4-BE49-F238E27FC236}">
              <a16:creationId xmlns:a16="http://schemas.microsoft.com/office/drawing/2014/main" id="{E9459818-72A0-1200-5094-E480ED1EAE45}"/>
            </a:ext>
          </a:extLst>
        </xdr:cNvPr>
        <xdr:cNvSpPr>
          <a:spLocks noChangeArrowheads="1"/>
        </xdr:cNvSpPr>
      </xdr:nvSpPr>
      <xdr:spPr bwMode="auto">
        <a:xfrm>
          <a:off x="0" y="579120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38</xdr:row>
      <xdr:rowOff>123825</xdr:rowOff>
    </xdr:from>
    <xdr:to>
      <xdr:col>24</xdr:col>
      <xdr:colOff>0</xdr:colOff>
      <xdr:row>39</xdr:row>
      <xdr:rowOff>0</xdr:rowOff>
    </xdr:to>
    <xdr:sp macro="" textlink="">
      <xdr:nvSpPr>
        <xdr:cNvPr id="4224" name="Rectangle 128">
          <a:extLst>
            <a:ext uri="{FF2B5EF4-FFF2-40B4-BE49-F238E27FC236}">
              <a16:creationId xmlns:a16="http://schemas.microsoft.com/office/drawing/2014/main" id="{7EE96E46-7997-660E-4FB5-0DAB3DD902AD}"/>
            </a:ext>
          </a:extLst>
        </xdr:cNvPr>
        <xdr:cNvSpPr>
          <a:spLocks noChangeArrowheads="1"/>
        </xdr:cNvSpPr>
      </xdr:nvSpPr>
      <xdr:spPr bwMode="auto">
        <a:xfrm>
          <a:off x="28575" y="591502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</xdr:row>
      <xdr:rowOff>47625</xdr:rowOff>
    </xdr:from>
    <xdr:to>
      <xdr:col>24</xdr:col>
      <xdr:colOff>0</xdr:colOff>
      <xdr:row>39</xdr:row>
      <xdr:rowOff>85725</xdr:rowOff>
    </xdr:to>
    <xdr:sp macro="" textlink="">
      <xdr:nvSpPr>
        <xdr:cNvPr id="4225" name="Rectangle 129">
          <a:extLst>
            <a:ext uri="{FF2B5EF4-FFF2-40B4-BE49-F238E27FC236}">
              <a16:creationId xmlns:a16="http://schemas.microsoft.com/office/drawing/2014/main" id="{623CC214-E263-42DC-97C5-27746F3B8690}"/>
            </a:ext>
          </a:extLst>
        </xdr:cNvPr>
        <xdr:cNvSpPr>
          <a:spLocks noChangeArrowheads="1"/>
        </xdr:cNvSpPr>
      </xdr:nvSpPr>
      <xdr:spPr bwMode="auto">
        <a:xfrm>
          <a:off x="0" y="600075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38</xdr:row>
      <xdr:rowOff>19050</xdr:rowOff>
    </xdr:from>
    <xdr:ext cx="1219200" cy="238125"/>
    <xdr:sp macro="" textlink="">
      <xdr:nvSpPr>
        <xdr:cNvPr id="4226" name="Text 130">
          <a:extLst>
            <a:ext uri="{FF2B5EF4-FFF2-40B4-BE49-F238E27FC236}">
              <a16:creationId xmlns:a16="http://schemas.microsoft.com/office/drawing/2014/main" id="{49D131D9-9A55-DFD6-A0C1-5B5B56C812AE}"/>
            </a:ext>
          </a:extLst>
        </xdr:cNvPr>
        <xdr:cNvSpPr txBox="1">
          <a:spLocks noChangeArrowheads="1"/>
        </xdr:cNvSpPr>
      </xdr:nvSpPr>
      <xdr:spPr bwMode="auto">
        <a:xfrm>
          <a:off x="0" y="5810250"/>
          <a:ext cx="12192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Sozialabteilung</a:t>
          </a:r>
        </a:p>
      </xdr:txBody>
    </xdr:sp>
    <xdr:clientData/>
  </xdr:oneCellAnchor>
  <xdr:twoCellAnchor editAs="oneCell">
    <xdr:from>
      <xdr:col>30</xdr:col>
      <xdr:colOff>104775</xdr:colOff>
      <xdr:row>32</xdr:row>
      <xdr:rowOff>0</xdr:rowOff>
    </xdr:from>
    <xdr:to>
      <xdr:col>31</xdr:col>
      <xdr:colOff>142875</xdr:colOff>
      <xdr:row>33</xdr:row>
      <xdr:rowOff>28575</xdr:rowOff>
    </xdr:to>
    <xdr:sp macro="" textlink="">
      <xdr:nvSpPr>
        <xdr:cNvPr id="4241" name="Line 145">
          <a:extLst>
            <a:ext uri="{FF2B5EF4-FFF2-40B4-BE49-F238E27FC236}">
              <a16:creationId xmlns:a16="http://schemas.microsoft.com/office/drawing/2014/main" id="{59FA6B05-CB89-9490-0388-CD2CAF99252F}"/>
            </a:ext>
          </a:extLst>
        </xdr:cNvPr>
        <xdr:cNvSpPr>
          <a:spLocks noChangeShapeType="1"/>
        </xdr:cNvSpPr>
      </xdr:nvSpPr>
      <xdr:spPr bwMode="auto">
        <a:xfrm>
          <a:off x="5534025" y="48863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32</xdr:row>
      <xdr:rowOff>0</xdr:rowOff>
    </xdr:from>
    <xdr:to>
      <xdr:col>31</xdr:col>
      <xdr:colOff>142875</xdr:colOff>
      <xdr:row>34</xdr:row>
      <xdr:rowOff>152400</xdr:rowOff>
    </xdr:to>
    <xdr:sp macro="" textlink="">
      <xdr:nvSpPr>
        <xdr:cNvPr id="4242" name="Line 146">
          <a:extLst>
            <a:ext uri="{FF2B5EF4-FFF2-40B4-BE49-F238E27FC236}">
              <a16:creationId xmlns:a16="http://schemas.microsoft.com/office/drawing/2014/main" id="{E624A2B2-C6C6-01D2-03F0-5D4AF8D87148}"/>
            </a:ext>
          </a:extLst>
        </xdr:cNvPr>
        <xdr:cNvSpPr>
          <a:spLocks noChangeShapeType="1"/>
        </xdr:cNvSpPr>
      </xdr:nvSpPr>
      <xdr:spPr bwMode="auto">
        <a:xfrm>
          <a:off x="5210175" y="48863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32</xdr:row>
      <xdr:rowOff>0</xdr:rowOff>
    </xdr:from>
    <xdr:to>
      <xdr:col>31</xdr:col>
      <xdr:colOff>142875</xdr:colOff>
      <xdr:row>35</xdr:row>
      <xdr:rowOff>85725</xdr:rowOff>
    </xdr:to>
    <xdr:sp macro="" textlink="">
      <xdr:nvSpPr>
        <xdr:cNvPr id="4243" name="Line 147">
          <a:extLst>
            <a:ext uri="{FF2B5EF4-FFF2-40B4-BE49-F238E27FC236}">
              <a16:creationId xmlns:a16="http://schemas.microsoft.com/office/drawing/2014/main" id="{4AE03CE2-5730-58F5-50F0-7138047C8159}"/>
            </a:ext>
          </a:extLst>
        </xdr:cNvPr>
        <xdr:cNvSpPr>
          <a:spLocks noChangeShapeType="1"/>
        </xdr:cNvSpPr>
      </xdr:nvSpPr>
      <xdr:spPr bwMode="auto">
        <a:xfrm>
          <a:off x="5105400" y="488632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32</xdr:row>
      <xdr:rowOff>0</xdr:rowOff>
    </xdr:from>
    <xdr:to>
      <xdr:col>31</xdr:col>
      <xdr:colOff>142875</xdr:colOff>
      <xdr:row>34</xdr:row>
      <xdr:rowOff>66675</xdr:rowOff>
    </xdr:to>
    <xdr:sp macro="" textlink="">
      <xdr:nvSpPr>
        <xdr:cNvPr id="4244" name="Line 148">
          <a:extLst>
            <a:ext uri="{FF2B5EF4-FFF2-40B4-BE49-F238E27FC236}">
              <a16:creationId xmlns:a16="http://schemas.microsoft.com/office/drawing/2014/main" id="{359F3A29-2DEC-6BB5-1097-107D6FE0ACAE}"/>
            </a:ext>
          </a:extLst>
        </xdr:cNvPr>
        <xdr:cNvSpPr>
          <a:spLocks noChangeShapeType="1"/>
        </xdr:cNvSpPr>
      </xdr:nvSpPr>
      <xdr:spPr bwMode="auto">
        <a:xfrm>
          <a:off x="5314950" y="488632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32</xdr:row>
      <xdr:rowOff>0</xdr:rowOff>
    </xdr:from>
    <xdr:to>
      <xdr:col>31</xdr:col>
      <xdr:colOff>142875</xdr:colOff>
      <xdr:row>33</xdr:row>
      <xdr:rowOff>123825</xdr:rowOff>
    </xdr:to>
    <xdr:sp macro="" textlink="">
      <xdr:nvSpPr>
        <xdr:cNvPr id="4245" name="Line 149">
          <a:extLst>
            <a:ext uri="{FF2B5EF4-FFF2-40B4-BE49-F238E27FC236}">
              <a16:creationId xmlns:a16="http://schemas.microsoft.com/office/drawing/2014/main" id="{E6D9FB8F-90B1-2530-00EC-60C3D1C4C25F}"/>
            </a:ext>
          </a:extLst>
        </xdr:cNvPr>
        <xdr:cNvSpPr>
          <a:spLocks noChangeShapeType="1"/>
        </xdr:cNvSpPr>
      </xdr:nvSpPr>
      <xdr:spPr bwMode="auto">
        <a:xfrm>
          <a:off x="5410200" y="488632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32</xdr:row>
      <xdr:rowOff>0</xdr:rowOff>
    </xdr:from>
    <xdr:to>
      <xdr:col>31</xdr:col>
      <xdr:colOff>142875</xdr:colOff>
      <xdr:row>32</xdr:row>
      <xdr:rowOff>104775</xdr:rowOff>
    </xdr:to>
    <xdr:sp macro="" textlink="">
      <xdr:nvSpPr>
        <xdr:cNvPr id="4246" name="Line 150">
          <a:extLst>
            <a:ext uri="{FF2B5EF4-FFF2-40B4-BE49-F238E27FC236}">
              <a16:creationId xmlns:a16="http://schemas.microsoft.com/office/drawing/2014/main" id="{3D29B40E-24D4-34C9-B612-14182FF5755E}"/>
            </a:ext>
          </a:extLst>
        </xdr:cNvPr>
        <xdr:cNvSpPr>
          <a:spLocks noChangeShapeType="1"/>
        </xdr:cNvSpPr>
      </xdr:nvSpPr>
      <xdr:spPr bwMode="auto">
        <a:xfrm>
          <a:off x="5638800" y="488632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32</xdr:row>
      <xdr:rowOff>0</xdr:rowOff>
    </xdr:from>
    <xdr:to>
      <xdr:col>31</xdr:col>
      <xdr:colOff>142875</xdr:colOff>
      <xdr:row>36</xdr:row>
      <xdr:rowOff>28575</xdr:rowOff>
    </xdr:to>
    <xdr:sp macro="" textlink="">
      <xdr:nvSpPr>
        <xdr:cNvPr id="4247" name="Line 151">
          <a:extLst>
            <a:ext uri="{FF2B5EF4-FFF2-40B4-BE49-F238E27FC236}">
              <a16:creationId xmlns:a16="http://schemas.microsoft.com/office/drawing/2014/main" id="{0521296B-A645-6334-E47B-88EEFFB956F7}"/>
            </a:ext>
          </a:extLst>
        </xdr:cNvPr>
        <xdr:cNvSpPr>
          <a:spLocks noChangeShapeType="1"/>
        </xdr:cNvSpPr>
      </xdr:nvSpPr>
      <xdr:spPr bwMode="auto">
        <a:xfrm>
          <a:off x="5000625" y="488632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32</xdr:row>
      <xdr:rowOff>0</xdr:rowOff>
    </xdr:from>
    <xdr:to>
      <xdr:col>31</xdr:col>
      <xdr:colOff>142875</xdr:colOff>
      <xdr:row>36</xdr:row>
      <xdr:rowOff>123825</xdr:rowOff>
    </xdr:to>
    <xdr:sp macro="" textlink="">
      <xdr:nvSpPr>
        <xdr:cNvPr id="4248" name="Line 152">
          <a:extLst>
            <a:ext uri="{FF2B5EF4-FFF2-40B4-BE49-F238E27FC236}">
              <a16:creationId xmlns:a16="http://schemas.microsoft.com/office/drawing/2014/main" id="{64706251-53E8-36DC-E577-17FF29C96AD2}"/>
            </a:ext>
          </a:extLst>
        </xdr:cNvPr>
        <xdr:cNvSpPr>
          <a:spLocks noChangeShapeType="1"/>
        </xdr:cNvSpPr>
      </xdr:nvSpPr>
      <xdr:spPr bwMode="auto">
        <a:xfrm>
          <a:off x="4886325" y="488632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24</xdr:col>
      <xdr:colOff>0</xdr:colOff>
      <xdr:row>32</xdr:row>
      <xdr:rowOff>76200</xdr:rowOff>
    </xdr:to>
    <xdr:sp macro="" textlink="">
      <xdr:nvSpPr>
        <xdr:cNvPr id="4249" name="Rectangle 153">
          <a:extLst>
            <a:ext uri="{FF2B5EF4-FFF2-40B4-BE49-F238E27FC236}">
              <a16:creationId xmlns:a16="http://schemas.microsoft.com/office/drawing/2014/main" id="{FA932F89-CC07-A866-7909-04A3BE2C302D}"/>
            </a:ext>
          </a:extLst>
        </xdr:cNvPr>
        <xdr:cNvSpPr>
          <a:spLocks noChangeArrowheads="1"/>
        </xdr:cNvSpPr>
      </xdr:nvSpPr>
      <xdr:spPr bwMode="auto">
        <a:xfrm>
          <a:off x="0" y="48863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32</xdr:row>
      <xdr:rowOff>123825</xdr:rowOff>
    </xdr:from>
    <xdr:to>
      <xdr:col>24</xdr:col>
      <xdr:colOff>0</xdr:colOff>
      <xdr:row>33</xdr:row>
      <xdr:rowOff>0</xdr:rowOff>
    </xdr:to>
    <xdr:sp macro="" textlink="">
      <xdr:nvSpPr>
        <xdr:cNvPr id="4250" name="Rectangle 154">
          <a:extLst>
            <a:ext uri="{FF2B5EF4-FFF2-40B4-BE49-F238E27FC236}">
              <a16:creationId xmlns:a16="http://schemas.microsoft.com/office/drawing/2014/main" id="{2D01D22E-3142-D10F-92F0-D8DDAE5CE981}"/>
            </a:ext>
          </a:extLst>
        </xdr:cNvPr>
        <xdr:cNvSpPr>
          <a:spLocks noChangeArrowheads="1"/>
        </xdr:cNvSpPr>
      </xdr:nvSpPr>
      <xdr:spPr bwMode="auto">
        <a:xfrm>
          <a:off x="28575" y="501015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47625</xdr:rowOff>
    </xdr:from>
    <xdr:to>
      <xdr:col>24</xdr:col>
      <xdr:colOff>0</xdr:colOff>
      <xdr:row>33</xdr:row>
      <xdr:rowOff>85725</xdr:rowOff>
    </xdr:to>
    <xdr:sp macro="" textlink="">
      <xdr:nvSpPr>
        <xdr:cNvPr id="4251" name="Rectangle 155">
          <a:extLst>
            <a:ext uri="{FF2B5EF4-FFF2-40B4-BE49-F238E27FC236}">
              <a16:creationId xmlns:a16="http://schemas.microsoft.com/office/drawing/2014/main" id="{BD09EA37-3337-386A-77FA-D9442EA72977}"/>
            </a:ext>
          </a:extLst>
        </xdr:cNvPr>
        <xdr:cNvSpPr>
          <a:spLocks noChangeArrowheads="1"/>
        </xdr:cNvSpPr>
      </xdr:nvSpPr>
      <xdr:spPr bwMode="auto">
        <a:xfrm>
          <a:off x="0" y="50958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32</xdr:row>
      <xdr:rowOff>19050</xdr:rowOff>
    </xdr:from>
    <xdr:ext cx="2647950" cy="238125"/>
    <xdr:sp macro="" textlink="">
      <xdr:nvSpPr>
        <xdr:cNvPr id="4252" name="Text 156">
          <a:extLst>
            <a:ext uri="{FF2B5EF4-FFF2-40B4-BE49-F238E27FC236}">
              <a16:creationId xmlns:a16="http://schemas.microsoft.com/office/drawing/2014/main" id="{EE195160-174D-21A9-5E3F-78531DC513BC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26479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 und Umweltabteilung</a:t>
          </a:r>
        </a:p>
      </xdr:txBody>
    </xdr:sp>
    <xdr:clientData/>
  </xdr:oneCellAnchor>
  <xdr:twoCellAnchor editAs="oneCell">
    <xdr:from>
      <xdr:col>30</xdr:col>
      <xdr:colOff>104775</xdr:colOff>
      <xdr:row>26</xdr:row>
      <xdr:rowOff>0</xdr:rowOff>
    </xdr:from>
    <xdr:to>
      <xdr:col>31</xdr:col>
      <xdr:colOff>142875</xdr:colOff>
      <xdr:row>27</xdr:row>
      <xdr:rowOff>28575</xdr:rowOff>
    </xdr:to>
    <xdr:sp macro="" textlink="">
      <xdr:nvSpPr>
        <xdr:cNvPr id="4254" name="Line 158">
          <a:extLst>
            <a:ext uri="{FF2B5EF4-FFF2-40B4-BE49-F238E27FC236}">
              <a16:creationId xmlns:a16="http://schemas.microsoft.com/office/drawing/2014/main" id="{84EA7CFB-A024-09CA-A4E8-C6516F12995D}"/>
            </a:ext>
          </a:extLst>
        </xdr:cNvPr>
        <xdr:cNvSpPr>
          <a:spLocks noChangeShapeType="1"/>
        </xdr:cNvSpPr>
      </xdr:nvSpPr>
      <xdr:spPr bwMode="auto">
        <a:xfrm>
          <a:off x="5534025" y="39814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26</xdr:row>
      <xdr:rowOff>0</xdr:rowOff>
    </xdr:from>
    <xdr:to>
      <xdr:col>31</xdr:col>
      <xdr:colOff>142875</xdr:colOff>
      <xdr:row>28</xdr:row>
      <xdr:rowOff>152400</xdr:rowOff>
    </xdr:to>
    <xdr:sp macro="" textlink="">
      <xdr:nvSpPr>
        <xdr:cNvPr id="4255" name="Line 159">
          <a:extLst>
            <a:ext uri="{FF2B5EF4-FFF2-40B4-BE49-F238E27FC236}">
              <a16:creationId xmlns:a16="http://schemas.microsoft.com/office/drawing/2014/main" id="{9DDA06B8-895B-6CB5-4CF7-533252500D3B}"/>
            </a:ext>
          </a:extLst>
        </xdr:cNvPr>
        <xdr:cNvSpPr>
          <a:spLocks noChangeShapeType="1"/>
        </xdr:cNvSpPr>
      </xdr:nvSpPr>
      <xdr:spPr bwMode="auto">
        <a:xfrm>
          <a:off x="5210175" y="39814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26</xdr:row>
      <xdr:rowOff>0</xdr:rowOff>
    </xdr:from>
    <xdr:to>
      <xdr:col>31</xdr:col>
      <xdr:colOff>142875</xdr:colOff>
      <xdr:row>29</xdr:row>
      <xdr:rowOff>85725</xdr:rowOff>
    </xdr:to>
    <xdr:sp macro="" textlink="">
      <xdr:nvSpPr>
        <xdr:cNvPr id="4256" name="Line 160">
          <a:extLst>
            <a:ext uri="{FF2B5EF4-FFF2-40B4-BE49-F238E27FC236}">
              <a16:creationId xmlns:a16="http://schemas.microsoft.com/office/drawing/2014/main" id="{A670CE43-C863-14F0-3734-7B4BFC2F816E}"/>
            </a:ext>
          </a:extLst>
        </xdr:cNvPr>
        <xdr:cNvSpPr>
          <a:spLocks noChangeShapeType="1"/>
        </xdr:cNvSpPr>
      </xdr:nvSpPr>
      <xdr:spPr bwMode="auto">
        <a:xfrm>
          <a:off x="5105400" y="398145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26</xdr:row>
      <xdr:rowOff>0</xdr:rowOff>
    </xdr:from>
    <xdr:to>
      <xdr:col>31</xdr:col>
      <xdr:colOff>142875</xdr:colOff>
      <xdr:row>28</xdr:row>
      <xdr:rowOff>66675</xdr:rowOff>
    </xdr:to>
    <xdr:sp macro="" textlink="">
      <xdr:nvSpPr>
        <xdr:cNvPr id="4257" name="Line 161">
          <a:extLst>
            <a:ext uri="{FF2B5EF4-FFF2-40B4-BE49-F238E27FC236}">
              <a16:creationId xmlns:a16="http://schemas.microsoft.com/office/drawing/2014/main" id="{5227515E-8254-AEC8-6B0F-8D86CB792CED}"/>
            </a:ext>
          </a:extLst>
        </xdr:cNvPr>
        <xdr:cNvSpPr>
          <a:spLocks noChangeShapeType="1"/>
        </xdr:cNvSpPr>
      </xdr:nvSpPr>
      <xdr:spPr bwMode="auto">
        <a:xfrm>
          <a:off x="5314950" y="398145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26</xdr:row>
      <xdr:rowOff>0</xdr:rowOff>
    </xdr:from>
    <xdr:to>
      <xdr:col>31</xdr:col>
      <xdr:colOff>142875</xdr:colOff>
      <xdr:row>27</xdr:row>
      <xdr:rowOff>123825</xdr:rowOff>
    </xdr:to>
    <xdr:sp macro="" textlink="">
      <xdr:nvSpPr>
        <xdr:cNvPr id="4258" name="Line 162">
          <a:extLst>
            <a:ext uri="{FF2B5EF4-FFF2-40B4-BE49-F238E27FC236}">
              <a16:creationId xmlns:a16="http://schemas.microsoft.com/office/drawing/2014/main" id="{47E5C5DA-2E7F-0CDD-D319-CFA88C4279FB}"/>
            </a:ext>
          </a:extLst>
        </xdr:cNvPr>
        <xdr:cNvSpPr>
          <a:spLocks noChangeShapeType="1"/>
        </xdr:cNvSpPr>
      </xdr:nvSpPr>
      <xdr:spPr bwMode="auto">
        <a:xfrm>
          <a:off x="5410200" y="398145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26</xdr:row>
      <xdr:rowOff>0</xdr:rowOff>
    </xdr:from>
    <xdr:to>
      <xdr:col>31</xdr:col>
      <xdr:colOff>142875</xdr:colOff>
      <xdr:row>26</xdr:row>
      <xdr:rowOff>104775</xdr:rowOff>
    </xdr:to>
    <xdr:sp macro="" textlink="">
      <xdr:nvSpPr>
        <xdr:cNvPr id="4259" name="Line 163">
          <a:extLst>
            <a:ext uri="{FF2B5EF4-FFF2-40B4-BE49-F238E27FC236}">
              <a16:creationId xmlns:a16="http://schemas.microsoft.com/office/drawing/2014/main" id="{048E405F-5E93-404D-52BC-06D02FC0E6E6}"/>
            </a:ext>
          </a:extLst>
        </xdr:cNvPr>
        <xdr:cNvSpPr>
          <a:spLocks noChangeShapeType="1"/>
        </xdr:cNvSpPr>
      </xdr:nvSpPr>
      <xdr:spPr bwMode="auto">
        <a:xfrm>
          <a:off x="5638800" y="398145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26</xdr:row>
      <xdr:rowOff>0</xdr:rowOff>
    </xdr:from>
    <xdr:to>
      <xdr:col>31</xdr:col>
      <xdr:colOff>142875</xdr:colOff>
      <xdr:row>30</xdr:row>
      <xdr:rowOff>28575</xdr:rowOff>
    </xdr:to>
    <xdr:sp macro="" textlink="">
      <xdr:nvSpPr>
        <xdr:cNvPr id="4260" name="Line 164">
          <a:extLst>
            <a:ext uri="{FF2B5EF4-FFF2-40B4-BE49-F238E27FC236}">
              <a16:creationId xmlns:a16="http://schemas.microsoft.com/office/drawing/2014/main" id="{A25B4A3B-4F0C-1928-37E0-C6455B45227E}"/>
            </a:ext>
          </a:extLst>
        </xdr:cNvPr>
        <xdr:cNvSpPr>
          <a:spLocks noChangeShapeType="1"/>
        </xdr:cNvSpPr>
      </xdr:nvSpPr>
      <xdr:spPr bwMode="auto">
        <a:xfrm>
          <a:off x="5000625" y="398145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26</xdr:row>
      <xdr:rowOff>0</xdr:rowOff>
    </xdr:from>
    <xdr:to>
      <xdr:col>31</xdr:col>
      <xdr:colOff>142875</xdr:colOff>
      <xdr:row>30</xdr:row>
      <xdr:rowOff>123825</xdr:rowOff>
    </xdr:to>
    <xdr:sp macro="" textlink="">
      <xdr:nvSpPr>
        <xdr:cNvPr id="4261" name="Line 165">
          <a:extLst>
            <a:ext uri="{FF2B5EF4-FFF2-40B4-BE49-F238E27FC236}">
              <a16:creationId xmlns:a16="http://schemas.microsoft.com/office/drawing/2014/main" id="{7B9D091A-5455-147E-E6E1-F4758216215E}"/>
            </a:ext>
          </a:extLst>
        </xdr:cNvPr>
        <xdr:cNvSpPr>
          <a:spLocks noChangeShapeType="1"/>
        </xdr:cNvSpPr>
      </xdr:nvSpPr>
      <xdr:spPr bwMode="auto">
        <a:xfrm>
          <a:off x="4886325" y="398145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24</xdr:col>
      <xdr:colOff>0</xdr:colOff>
      <xdr:row>26</xdr:row>
      <xdr:rowOff>76200</xdr:rowOff>
    </xdr:to>
    <xdr:sp macro="" textlink="">
      <xdr:nvSpPr>
        <xdr:cNvPr id="4262" name="Rectangle 166">
          <a:extLst>
            <a:ext uri="{FF2B5EF4-FFF2-40B4-BE49-F238E27FC236}">
              <a16:creationId xmlns:a16="http://schemas.microsoft.com/office/drawing/2014/main" id="{930553E6-B360-D657-03F1-A5C5B0EDF529}"/>
            </a:ext>
          </a:extLst>
        </xdr:cNvPr>
        <xdr:cNvSpPr>
          <a:spLocks noChangeArrowheads="1"/>
        </xdr:cNvSpPr>
      </xdr:nvSpPr>
      <xdr:spPr bwMode="auto">
        <a:xfrm>
          <a:off x="0" y="39814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26</xdr:row>
      <xdr:rowOff>123825</xdr:rowOff>
    </xdr:from>
    <xdr:to>
      <xdr:col>24</xdr:col>
      <xdr:colOff>0</xdr:colOff>
      <xdr:row>27</xdr:row>
      <xdr:rowOff>0</xdr:rowOff>
    </xdr:to>
    <xdr:sp macro="" textlink="">
      <xdr:nvSpPr>
        <xdr:cNvPr id="4263" name="Rectangle 167">
          <a:extLst>
            <a:ext uri="{FF2B5EF4-FFF2-40B4-BE49-F238E27FC236}">
              <a16:creationId xmlns:a16="http://schemas.microsoft.com/office/drawing/2014/main" id="{030B4289-4E03-98D4-1EF1-5690C54938EE}"/>
            </a:ext>
          </a:extLst>
        </xdr:cNvPr>
        <xdr:cNvSpPr>
          <a:spLocks noChangeArrowheads="1"/>
        </xdr:cNvSpPr>
      </xdr:nvSpPr>
      <xdr:spPr bwMode="auto">
        <a:xfrm>
          <a:off x="28575" y="410527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</xdr:row>
      <xdr:rowOff>47625</xdr:rowOff>
    </xdr:from>
    <xdr:to>
      <xdr:col>24</xdr:col>
      <xdr:colOff>0</xdr:colOff>
      <xdr:row>27</xdr:row>
      <xdr:rowOff>85725</xdr:rowOff>
    </xdr:to>
    <xdr:sp macro="" textlink="">
      <xdr:nvSpPr>
        <xdr:cNvPr id="4264" name="Rectangle 168">
          <a:extLst>
            <a:ext uri="{FF2B5EF4-FFF2-40B4-BE49-F238E27FC236}">
              <a16:creationId xmlns:a16="http://schemas.microsoft.com/office/drawing/2014/main" id="{BD116F2D-1538-EACA-2729-39B44D36317F}"/>
            </a:ext>
          </a:extLst>
        </xdr:cNvPr>
        <xdr:cNvSpPr>
          <a:spLocks noChangeArrowheads="1"/>
        </xdr:cNvSpPr>
      </xdr:nvSpPr>
      <xdr:spPr bwMode="auto">
        <a:xfrm>
          <a:off x="0" y="41910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26</xdr:row>
      <xdr:rowOff>19050</xdr:rowOff>
    </xdr:from>
    <xdr:ext cx="1647825" cy="238125"/>
    <xdr:sp macro="" textlink="">
      <xdr:nvSpPr>
        <xdr:cNvPr id="4265" name="Text 169">
          <a:extLst>
            <a:ext uri="{FF2B5EF4-FFF2-40B4-BE49-F238E27FC236}">
              <a16:creationId xmlns:a16="http://schemas.microsoft.com/office/drawing/2014/main" id="{94CA1B70-6590-1F0A-790A-A40A0EB636C4}"/>
            </a:ext>
          </a:extLst>
        </xdr:cNvPr>
        <xdr:cNvSpPr txBox="1">
          <a:spLocks noChangeArrowheads="1"/>
        </xdr:cNvSpPr>
      </xdr:nvSpPr>
      <xdr:spPr bwMode="auto">
        <a:xfrm>
          <a:off x="0" y="4000500"/>
          <a:ext cx="16478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Bevölkerungsdienste</a:t>
          </a:r>
        </a:p>
      </xdr:txBody>
    </xdr:sp>
    <xdr:clientData/>
  </xdr:oneCellAnchor>
  <xdr:twoCellAnchor editAs="oneCell">
    <xdr:from>
      <xdr:col>30</xdr:col>
      <xdr:colOff>104775</xdr:colOff>
      <xdr:row>20</xdr:row>
      <xdr:rowOff>0</xdr:rowOff>
    </xdr:from>
    <xdr:to>
      <xdr:col>31</xdr:col>
      <xdr:colOff>142875</xdr:colOff>
      <xdr:row>21</xdr:row>
      <xdr:rowOff>28575</xdr:rowOff>
    </xdr:to>
    <xdr:sp macro="" textlink="">
      <xdr:nvSpPr>
        <xdr:cNvPr id="4267" name="Line 171">
          <a:extLst>
            <a:ext uri="{FF2B5EF4-FFF2-40B4-BE49-F238E27FC236}">
              <a16:creationId xmlns:a16="http://schemas.microsoft.com/office/drawing/2014/main" id="{4F6488EA-1B74-54DB-418E-7975434C5237}"/>
            </a:ext>
          </a:extLst>
        </xdr:cNvPr>
        <xdr:cNvSpPr>
          <a:spLocks noChangeShapeType="1"/>
        </xdr:cNvSpPr>
      </xdr:nvSpPr>
      <xdr:spPr bwMode="auto">
        <a:xfrm>
          <a:off x="5534025" y="307657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20</xdr:row>
      <xdr:rowOff>0</xdr:rowOff>
    </xdr:from>
    <xdr:to>
      <xdr:col>31</xdr:col>
      <xdr:colOff>142875</xdr:colOff>
      <xdr:row>22</xdr:row>
      <xdr:rowOff>152400</xdr:rowOff>
    </xdr:to>
    <xdr:sp macro="" textlink="">
      <xdr:nvSpPr>
        <xdr:cNvPr id="4268" name="Line 172">
          <a:extLst>
            <a:ext uri="{FF2B5EF4-FFF2-40B4-BE49-F238E27FC236}">
              <a16:creationId xmlns:a16="http://schemas.microsoft.com/office/drawing/2014/main" id="{BDF03451-331A-E1B6-7BE9-78126832AA6B}"/>
            </a:ext>
          </a:extLst>
        </xdr:cNvPr>
        <xdr:cNvSpPr>
          <a:spLocks noChangeShapeType="1"/>
        </xdr:cNvSpPr>
      </xdr:nvSpPr>
      <xdr:spPr bwMode="auto">
        <a:xfrm>
          <a:off x="5210175" y="307657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20</xdr:row>
      <xdr:rowOff>0</xdr:rowOff>
    </xdr:from>
    <xdr:to>
      <xdr:col>31</xdr:col>
      <xdr:colOff>142875</xdr:colOff>
      <xdr:row>23</xdr:row>
      <xdr:rowOff>85725</xdr:rowOff>
    </xdr:to>
    <xdr:sp macro="" textlink="">
      <xdr:nvSpPr>
        <xdr:cNvPr id="4269" name="Line 173">
          <a:extLst>
            <a:ext uri="{FF2B5EF4-FFF2-40B4-BE49-F238E27FC236}">
              <a16:creationId xmlns:a16="http://schemas.microsoft.com/office/drawing/2014/main" id="{A046445C-6345-F594-D983-684956B476B5}"/>
            </a:ext>
          </a:extLst>
        </xdr:cNvPr>
        <xdr:cNvSpPr>
          <a:spLocks noChangeShapeType="1"/>
        </xdr:cNvSpPr>
      </xdr:nvSpPr>
      <xdr:spPr bwMode="auto">
        <a:xfrm>
          <a:off x="5105400" y="307657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20</xdr:row>
      <xdr:rowOff>0</xdr:rowOff>
    </xdr:from>
    <xdr:to>
      <xdr:col>31</xdr:col>
      <xdr:colOff>142875</xdr:colOff>
      <xdr:row>22</xdr:row>
      <xdr:rowOff>66675</xdr:rowOff>
    </xdr:to>
    <xdr:sp macro="" textlink="">
      <xdr:nvSpPr>
        <xdr:cNvPr id="4270" name="Line 174">
          <a:extLst>
            <a:ext uri="{FF2B5EF4-FFF2-40B4-BE49-F238E27FC236}">
              <a16:creationId xmlns:a16="http://schemas.microsoft.com/office/drawing/2014/main" id="{C9EC17C8-1AAC-36EB-72BE-946FCB0797B4}"/>
            </a:ext>
          </a:extLst>
        </xdr:cNvPr>
        <xdr:cNvSpPr>
          <a:spLocks noChangeShapeType="1"/>
        </xdr:cNvSpPr>
      </xdr:nvSpPr>
      <xdr:spPr bwMode="auto">
        <a:xfrm>
          <a:off x="5314950" y="307657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20</xdr:row>
      <xdr:rowOff>0</xdr:rowOff>
    </xdr:from>
    <xdr:to>
      <xdr:col>31</xdr:col>
      <xdr:colOff>142875</xdr:colOff>
      <xdr:row>21</xdr:row>
      <xdr:rowOff>123825</xdr:rowOff>
    </xdr:to>
    <xdr:sp macro="" textlink="">
      <xdr:nvSpPr>
        <xdr:cNvPr id="4271" name="Line 175">
          <a:extLst>
            <a:ext uri="{FF2B5EF4-FFF2-40B4-BE49-F238E27FC236}">
              <a16:creationId xmlns:a16="http://schemas.microsoft.com/office/drawing/2014/main" id="{A7462FC1-ED66-3988-DE08-90BA52488150}"/>
            </a:ext>
          </a:extLst>
        </xdr:cNvPr>
        <xdr:cNvSpPr>
          <a:spLocks noChangeShapeType="1"/>
        </xdr:cNvSpPr>
      </xdr:nvSpPr>
      <xdr:spPr bwMode="auto">
        <a:xfrm>
          <a:off x="5410200" y="307657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20</xdr:row>
      <xdr:rowOff>0</xdr:rowOff>
    </xdr:from>
    <xdr:to>
      <xdr:col>31</xdr:col>
      <xdr:colOff>142875</xdr:colOff>
      <xdr:row>20</xdr:row>
      <xdr:rowOff>104775</xdr:rowOff>
    </xdr:to>
    <xdr:sp macro="" textlink="">
      <xdr:nvSpPr>
        <xdr:cNvPr id="4272" name="Line 176">
          <a:extLst>
            <a:ext uri="{FF2B5EF4-FFF2-40B4-BE49-F238E27FC236}">
              <a16:creationId xmlns:a16="http://schemas.microsoft.com/office/drawing/2014/main" id="{1DC30A1B-A7A0-0588-F264-65C6D2390474}"/>
            </a:ext>
          </a:extLst>
        </xdr:cNvPr>
        <xdr:cNvSpPr>
          <a:spLocks noChangeShapeType="1"/>
        </xdr:cNvSpPr>
      </xdr:nvSpPr>
      <xdr:spPr bwMode="auto">
        <a:xfrm>
          <a:off x="5638800" y="307657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20</xdr:row>
      <xdr:rowOff>0</xdr:rowOff>
    </xdr:from>
    <xdr:to>
      <xdr:col>31</xdr:col>
      <xdr:colOff>142875</xdr:colOff>
      <xdr:row>24</xdr:row>
      <xdr:rowOff>28575</xdr:rowOff>
    </xdr:to>
    <xdr:sp macro="" textlink="">
      <xdr:nvSpPr>
        <xdr:cNvPr id="4273" name="Line 177">
          <a:extLst>
            <a:ext uri="{FF2B5EF4-FFF2-40B4-BE49-F238E27FC236}">
              <a16:creationId xmlns:a16="http://schemas.microsoft.com/office/drawing/2014/main" id="{F4B406B0-80DF-E6C1-9643-48F30E9D6389}"/>
            </a:ext>
          </a:extLst>
        </xdr:cNvPr>
        <xdr:cNvSpPr>
          <a:spLocks noChangeShapeType="1"/>
        </xdr:cNvSpPr>
      </xdr:nvSpPr>
      <xdr:spPr bwMode="auto">
        <a:xfrm>
          <a:off x="5000625" y="307657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20</xdr:row>
      <xdr:rowOff>0</xdr:rowOff>
    </xdr:from>
    <xdr:to>
      <xdr:col>31</xdr:col>
      <xdr:colOff>142875</xdr:colOff>
      <xdr:row>24</xdr:row>
      <xdr:rowOff>123825</xdr:rowOff>
    </xdr:to>
    <xdr:sp macro="" textlink="">
      <xdr:nvSpPr>
        <xdr:cNvPr id="4274" name="Line 178">
          <a:extLst>
            <a:ext uri="{FF2B5EF4-FFF2-40B4-BE49-F238E27FC236}">
              <a16:creationId xmlns:a16="http://schemas.microsoft.com/office/drawing/2014/main" id="{FD6CF00D-E2F3-BCB1-14E8-F3EEE040825F}"/>
            </a:ext>
          </a:extLst>
        </xdr:cNvPr>
        <xdr:cNvSpPr>
          <a:spLocks noChangeShapeType="1"/>
        </xdr:cNvSpPr>
      </xdr:nvSpPr>
      <xdr:spPr bwMode="auto">
        <a:xfrm>
          <a:off x="4886325" y="307657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24</xdr:col>
      <xdr:colOff>0</xdr:colOff>
      <xdr:row>20</xdr:row>
      <xdr:rowOff>76200</xdr:rowOff>
    </xdr:to>
    <xdr:sp macro="" textlink="">
      <xdr:nvSpPr>
        <xdr:cNvPr id="4275" name="Rectangle 179">
          <a:extLst>
            <a:ext uri="{FF2B5EF4-FFF2-40B4-BE49-F238E27FC236}">
              <a16:creationId xmlns:a16="http://schemas.microsoft.com/office/drawing/2014/main" id="{383BBBAD-4C7F-8B62-6200-0CF20761C4D8}"/>
            </a:ext>
          </a:extLst>
        </xdr:cNvPr>
        <xdr:cNvSpPr>
          <a:spLocks noChangeArrowheads="1"/>
        </xdr:cNvSpPr>
      </xdr:nvSpPr>
      <xdr:spPr bwMode="auto">
        <a:xfrm>
          <a:off x="0" y="307657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20</xdr:row>
      <xdr:rowOff>123825</xdr:rowOff>
    </xdr:from>
    <xdr:to>
      <xdr:col>24</xdr:col>
      <xdr:colOff>0</xdr:colOff>
      <xdr:row>21</xdr:row>
      <xdr:rowOff>0</xdr:rowOff>
    </xdr:to>
    <xdr:sp macro="" textlink="">
      <xdr:nvSpPr>
        <xdr:cNvPr id="4276" name="Rectangle 180">
          <a:extLst>
            <a:ext uri="{FF2B5EF4-FFF2-40B4-BE49-F238E27FC236}">
              <a16:creationId xmlns:a16="http://schemas.microsoft.com/office/drawing/2014/main" id="{25A0FB97-753A-1087-FBCD-6DF08F7C4E29}"/>
            </a:ext>
          </a:extLst>
        </xdr:cNvPr>
        <xdr:cNvSpPr>
          <a:spLocks noChangeArrowheads="1"/>
        </xdr:cNvSpPr>
      </xdr:nvSpPr>
      <xdr:spPr bwMode="auto">
        <a:xfrm>
          <a:off x="28575" y="320040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47625</xdr:rowOff>
    </xdr:from>
    <xdr:to>
      <xdr:col>24</xdr:col>
      <xdr:colOff>0</xdr:colOff>
      <xdr:row>21</xdr:row>
      <xdr:rowOff>85725</xdr:rowOff>
    </xdr:to>
    <xdr:sp macro="" textlink="">
      <xdr:nvSpPr>
        <xdr:cNvPr id="4277" name="Rectangle 181">
          <a:extLst>
            <a:ext uri="{FF2B5EF4-FFF2-40B4-BE49-F238E27FC236}">
              <a16:creationId xmlns:a16="http://schemas.microsoft.com/office/drawing/2014/main" id="{BE32BB49-EC64-DA42-2529-6EC2F96CD2C4}"/>
            </a:ext>
          </a:extLst>
        </xdr:cNvPr>
        <xdr:cNvSpPr>
          <a:spLocks noChangeArrowheads="1"/>
        </xdr:cNvSpPr>
      </xdr:nvSpPr>
      <xdr:spPr bwMode="auto">
        <a:xfrm>
          <a:off x="0" y="328612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20</xdr:row>
      <xdr:rowOff>19050</xdr:rowOff>
    </xdr:from>
    <xdr:ext cx="1066800" cy="238125"/>
    <xdr:sp macro="" textlink="">
      <xdr:nvSpPr>
        <xdr:cNvPr id="4278" name="Text 182">
          <a:extLst>
            <a:ext uri="{FF2B5EF4-FFF2-40B4-BE49-F238E27FC236}">
              <a16:creationId xmlns:a16="http://schemas.microsoft.com/office/drawing/2014/main" id="{E353AC76-53F8-5694-EAB2-8CDBE0919E8A}"/>
            </a:ext>
          </a:extLst>
        </xdr:cNvPr>
        <xdr:cNvSpPr txBox="1">
          <a:spLocks noChangeArrowheads="1"/>
        </xdr:cNvSpPr>
      </xdr:nvSpPr>
      <xdr:spPr bwMode="auto">
        <a:xfrm>
          <a:off x="0" y="3095625"/>
          <a:ext cx="10668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Bauabteilung</a:t>
          </a:r>
        </a:p>
      </xdr:txBody>
    </xdr:sp>
    <xdr:clientData/>
  </xdr:oneCellAnchor>
  <xdr:twoCellAnchor editAs="oneCell">
    <xdr:from>
      <xdr:col>30</xdr:col>
      <xdr:colOff>95250</xdr:colOff>
      <xdr:row>44</xdr:row>
      <xdr:rowOff>0</xdr:rowOff>
    </xdr:from>
    <xdr:to>
      <xdr:col>31</xdr:col>
      <xdr:colOff>133350</xdr:colOff>
      <xdr:row>45</xdr:row>
      <xdr:rowOff>28575</xdr:rowOff>
    </xdr:to>
    <xdr:sp macro="" textlink="">
      <xdr:nvSpPr>
        <xdr:cNvPr id="4294" name="Line 198">
          <a:extLst>
            <a:ext uri="{FF2B5EF4-FFF2-40B4-BE49-F238E27FC236}">
              <a16:creationId xmlns:a16="http://schemas.microsoft.com/office/drawing/2014/main" id="{DDDD7EBB-7FD9-7C8F-435B-3AA4112078D9}"/>
            </a:ext>
          </a:extLst>
        </xdr:cNvPr>
        <xdr:cNvSpPr>
          <a:spLocks noChangeShapeType="1"/>
        </xdr:cNvSpPr>
      </xdr:nvSpPr>
      <xdr:spPr bwMode="auto">
        <a:xfrm>
          <a:off x="5524500" y="669607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44</xdr:row>
      <xdr:rowOff>0</xdr:rowOff>
    </xdr:from>
    <xdr:to>
      <xdr:col>31</xdr:col>
      <xdr:colOff>133350</xdr:colOff>
      <xdr:row>46</xdr:row>
      <xdr:rowOff>152400</xdr:rowOff>
    </xdr:to>
    <xdr:sp macro="" textlink="">
      <xdr:nvSpPr>
        <xdr:cNvPr id="4295" name="Line 199">
          <a:extLst>
            <a:ext uri="{FF2B5EF4-FFF2-40B4-BE49-F238E27FC236}">
              <a16:creationId xmlns:a16="http://schemas.microsoft.com/office/drawing/2014/main" id="{0A90411B-B35D-1569-8E7D-1E70CF6BECD5}"/>
            </a:ext>
          </a:extLst>
        </xdr:cNvPr>
        <xdr:cNvSpPr>
          <a:spLocks noChangeShapeType="1"/>
        </xdr:cNvSpPr>
      </xdr:nvSpPr>
      <xdr:spPr bwMode="auto">
        <a:xfrm>
          <a:off x="5200650" y="669607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44</xdr:row>
      <xdr:rowOff>0</xdr:rowOff>
    </xdr:from>
    <xdr:to>
      <xdr:col>31</xdr:col>
      <xdr:colOff>133350</xdr:colOff>
      <xdr:row>47</xdr:row>
      <xdr:rowOff>85725</xdr:rowOff>
    </xdr:to>
    <xdr:sp macro="" textlink="">
      <xdr:nvSpPr>
        <xdr:cNvPr id="4296" name="Line 200">
          <a:extLst>
            <a:ext uri="{FF2B5EF4-FFF2-40B4-BE49-F238E27FC236}">
              <a16:creationId xmlns:a16="http://schemas.microsoft.com/office/drawing/2014/main" id="{EDDF2AA0-A52E-AEA7-E174-94C32A968AC3}"/>
            </a:ext>
          </a:extLst>
        </xdr:cNvPr>
        <xdr:cNvSpPr>
          <a:spLocks noChangeShapeType="1"/>
        </xdr:cNvSpPr>
      </xdr:nvSpPr>
      <xdr:spPr bwMode="auto">
        <a:xfrm>
          <a:off x="5105400" y="6696075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44</xdr:row>
      <xdr:rowOff>0</xdr:rowOff>
    </xdr:from>
    <xdr:to>
      <xdr:col>31</xdr:col>
      <xdr:colOff>133350</xdr:colOff>
      <xdr:row>46</xdr:row>
      <xdr:rowOff>57150</xdr:rowOff>
    </xdr:to>
    <xdr:sp macro="" textlink="">
      <xdr:nvSpPr>
        <xdr:cNvPr id="4297" name="Line 201">
          <a:extLst>
            <a:ext uri="{FF2B5EF4-FFF2-40B4-BE49-F238E27FC236}">
              <a16:creationId xmlns:a16="http://schemas.microsoft.com/office/drawing/2014/main" id="{3A697DFA-5FE1-D4CA-C906-A507196A0AF2}"/>
            </a:ext>
          </a:extLst>
        </xdr:cNvPr>
        <xdr:cNvSpPr>
          <a:spLocks noChangeShapeType="1"/>
        </xdr:cNvSpPr>
      </xdr:nvSpPr>
      <xdr:spPr bwMode="auto">
        <a:xfrm>
          <a:off x="5305425" y="6696075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44</xdr:row>
      <xdr:rowOff>0</xdr:rowOff>
    </xdr:from>
    <xdr:to>
      <xdr:col>31</xdr:col>
      <xdr:colOff>133350</xdr:colOff>
      <xdr:row>45</xdr:row>
      <xdr:rowOff>123825</xdr:rowOff>
    </xdr:to>
    <xdr:sp macro="" textlink="">
      <xdr:nvSpPr>
        <xdr:cNvPr id="4298" name="Line 202">
          <a:extLst>
            <a:ext uri="{FF2B5EF4-FFF2-40B4-BE49-F238E27FC236}">
              <a16:creationId xmlns:a16="http://schemas.microsoft.com/office/drawing/2014/main" id="{4E336617-1115-E12D-4DBB-061E1C30A709}"/>
            </a:ext>
          </a:extLst>
        </xdr:cNvPr>
        <xdr:cNvSpPr>
          <a:spLocks noChangeShapeType="1"/>
        </xdr:cNvSpPr>
      </xdr:nvSpPr>
      <xdr:spPr bwMode="auto">
        <a:xfrm>
          <a:off x="5410200" y="6696075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44</xdr:row>
      <xdr:rowOff>0</xdr:rowOff>
    </xdr:from>
    <xdr:to>
      <xdr:col>31</xdr:col>
      <xdr:colOff>133350</xdr:colOff>
      <xdr:row>44</xdr:row>
      <xdr:rowOff>95250</xdr:rowOff>
    </xdr:to>
    <xdr:sp macro="" textlink="">
      <xdr:nvSpPr>
        <xdr:cNvPr id="4299" name="Line 203">
          <a:extLst>
            <a:ext uri="{FF2B5EF4-FFF2-40B4-BE49-F238E27FC236}">
              <a16:creationId xmlns:a16="http://schemas.microsoft.com/office/drawing/2014/main" id="{FCBDDEBB-96A3-DFDF-83DF-D0BE953E2A17}"/>
            </a:ext>
          </a:extLst>
        </xdr:cNvPr>
        <xdr:cNvSpPr>
          <a:spLocks noChangeShapeType="1"/>
        </xdr:cNvSpPr>
      </xdr:nvSpPr>
      <xdr:spPr bwMode="auto">
        <a:xfrm>
          <a:off x="5638800" y="6696075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44</xdr:row>
      <xdr:rowOff>0</xdr:rowOff>
    </xdr:from>
    <xdr:to>
      <xdr:col>31</xdr:col>
      <xdr:colOff>133350</xdr:colOff>
      <xdr:row>48</xdr:row>
      <xdr:rowOff>28575</xdr:rowOff>
    </xdr:to>
    <xdr:sp macro="" textlink="">
      <xdr:nvSpPr>
        <xdr:cNvPr id="4300" name="Line 204">
          <a:extLst>
            <a:ext uri="{FF2B5EF4-FFF2-40B4-BE49-F238E27FC236}">
              <a16:creationId xmlns:a16="http://schemas.microsoft.com/office/drawing/2014/main" id="{DD9B8A9D-2054-A568-14F4-484426E682AC}"/>
            </a:ext>
          </a:extLst>
        </xdr:cNvPr>
        <xdr:cNvSpPr>
          <a:spLocks noChangeShapeType="1"/>
        </xdr:cNvSpPr>
      </xdr:nvSpPr>
      <xdr:spPr bwMode="auto">
        <a:xfrm>
          <a:off x="5000625" y="6696075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44</xdr:row>
      <xdr:rowOff>0</xdr:rowOff>
    </xdr:from>
    <xdr:to>
      <xdr:col>31</xdr:col>
      <xdr:colOff>133350</xdr:colOff>
      <xdr:row>48</xdr:row>
      <xdr:rowOff>123825</xdr:rowOff>
    </xdr:to>
    <xdr:sp macro="" textlink="">
      <xdr:nvSpPr>
        <xdr:cNvPr id="4301" name="Line 205">
          <a:extLst>
            <a:ext uri="{FF2B5EF4-FFF2-40B4-BE49-F238E27FC236}">
              <a16:creationId xmlns:a16="http://schemas.microsoft.com/office/drawing/2014/main" id="{2A028506-4992-5E58-3D29-39917029D551}"/>
            </a:ext>
          </a:extLst>
        </xdr:cNvPr>
        <xdr:cNvSpPr>
          <a:spLocks noChangeShapeType="1"/>
        </xdr:cNvSpPr>
      </xdr:nvSpPr>
      <xdr:spPr bwMode="auto">
        <a:xfrm>
          <a:off x="4886325" y="6696075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24</xdr:col>
      <xdr:colOff>0</xdr:colOff>
      <xdr:row>44</xdr:row>
      <xdr:rowOff>76200</xdr:rowOff>
    </xdr:to>
    <xdr:sp macro="" textlink="">
      <xdr:nvSpPr>
        <xdr:cNvPr id="4302" name="Rectangle 206">
          <a:extLst>
            <a:ext uri="{FF2B5EF4-FFF2-40B4-BE49-F238E27FC236}">
              <a16:creationId xmlns:a16="http://schemas.microsoft.com/office/drawing/2014/main" id="{1B360C35-6A34-DE30-8418-4853EF8D3E2D}"/>
            </a:ext>
          </a:extLst>
        </xdr:cNvPr>
        <xdr:cNvSpPr>
          <a:spLocks noChangeArrowheads="1"/>
        </xdr:cNvSpPr>
      </xdr:nvSpPr>
      <xdr:spPr bwMode="auto">
        <a:xfrm>
          <a:off x="0" y="669607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44</xdr:row>
      <xdr:rowOff>123825</xdr:rowOff>
    </xdr:from>
    <xdr:to>
      <xdr:col>24</xdr:col>
      <xdr:colOff>0</xdr:colOff>
      <xdr:row>45</xdr:row>
      <xdr:rowOff>0</xdr:rowOff>
    </xdr:to>
    <xdr:sp macro="" textlink="">
      <xdr:nvSpPr>
        <xdr:cNvPr id="4303" name="Rectangle 207">
          <a:extLst>
            <a:ext uri="{FF2B5EF4-FFF2-40B4-BE49-F238E27FC236}">
              <a16:creationId xmlns:a16="http://schemas.microsoft.com/office/drawing/2014/main" id="{2347B89B-2055-2143-958A-BC6192B2CDF3}"/>
            </a:ext>
          </a:extLst>
        </xdr:cNvPr>
        <xdr:cNvSpPr>
          <a:spLocks noChangeArrowheads="1"/>
        </xdr:cNvSpPr>
      </xdr:nvSpPr>
      <xdr:spPr bwMode="auto">
        <a:xfrm>
          <a:off x="19050" y="6819900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47625</xdr:rowOff>
    </xdr:from>
    <xdr:to>
      <xdr:col>24</xdr:col>
      <xdr:colOff>0</xdr:colOff>
      <xdr:row>45</xdr:row>
      <xdr:rowOff>85725</xdr:rowOff>
    </xdr:to>
    <xdr:sp macro="" textlink="">
      <xdr:nvSpPr>
        <xdr:cNvPr id="4304" name="Rectangle 208">
          <a:extLst>
            <a:ext uri="{FF2B5EF4-FFF2-40B4-BE49-F238E27FC236}">
              <a16:creationId xmlns:a16="http://schemas.microsoft.com/office/drawing/2014/main" id="{3EDD0DF1-8BB9-0352-7424-CF8397720213}"/>
            </a:ext>
          </a:extLst>
        </xdr:cNvPr>
        <xdr:cNvSpPr>
          <a:spLocks noChangeArrowheads="1"/>
        </xdr:cNvSpPr>
      </xdr:nvSpPr>
      <xdr:spPr bwMode="auto">
        <a:xfrm>
          <a:off x="0" y="690562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44</xdr:row>
      <xdr:rowOff>19050</xdr:rowOff>
    </xdr:from>
    <xdr:ext cx="600075" cy="238125"/>
    <xdr:sp macro="" textlink="">
      <xdr:nvSpPr>
        <xdr:cNvPr id="4305" name="Text 209">
          <a:extLst>
            <a:ext uri="{FF2B5EF4-FFF2-40B4-BE49-F238E27FC236}">
              <a16:creationId xmlns:a16="http://schemas.microsoft.com/office/drawing/2014/main" id="{B6315BA1-C0C2-C43F-6264-C039A02F38B4}"/>
            </a:ext>
          </a:extLst>
        </xdr:cNvPr>
        <xdr:cNvSpPr txBox="1">
          <a:spLocks noChangeArrowheads="1"/>
        </xdr:cNvSpPr>
      </xdr:nvSpPr>
      <xdr:spPr bwMode="auto">
        <a:xfrm>
          <a:off x="0" y="6715125"/>
          <a:ext cx="6000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Schule</a:t>
          </a:r>
        </a:p>
      </xdr:txBody>
    </xdr:sp>
    <xdr:clientData/>
  </xdr:oneCellAnchor>
  <xdr:twoCellAnchor editAs="oneCell">
    <xdr:from>
      <xdr:col>29</xdr:col>
      <xdr:colOff>76200</xdr:colOff>
      <xdr:row>14</xdr:row>
      <xdr:rowOff>57150</xdr:rowOff>
    </xdr:from>
    <xdr:to>
      <xdr:col>31</xdr:col>
      <xdr:colOff>85725</xdr:colOff>
      <xdr:row>16</xdr:row>
      <xdr:rowOff>66675</xdr:rowOff>
    </xdr:to>
    <xdr:pic>
      <xdr:nvPicPr>
        <xdr:cNvPr id="4307" name="Bild 211">
          <a:extLst>
            <a:ext uri="{FF2B5EF4-FFF2-40B4-BE49-F238E27FC236}">
              <a16:creationId xmlns:a16="http://schemas.microsoft.com/office/drawing/2014/main" id="{01053FD5-723F-489E-E59B-7D218A771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2288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38</xdr:row>
      <xdr:rowOff>66675</xdr:rowOff>
    </xdr:from>
    <xdr:to>
      <xdr:col>31</xdr:col>
      <xdr:colOff>85725</xdr:colOff>
      <xdr:row>40</xdr:row>
      <xdr:rowOff>76200</xdr:rowOff>
    </xdr:to>
    <xdr:pic>
      <xdr:nvPicPr>
        <xdr:cNvPr id="4308" name="Bild 212">
          <a:extLst>
            <a:ext uri="{FF2B5EF4-FFF2-40B4-BE49-F238E27FC236}">
              <a16:creationId xmlns:a16="http://schemas.microsoft.com/office/drawing/2014/main" id="{674CA178-00AC-E67B-847D-CD6AEA9FC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8578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26</xdr:row>
      <xdr:rowOff>66675</xdr:rowOff>
    </xdr:from>
    <xdr:to>
      <xdr:col>31</xdr:col>
      <xdr:colOff>85725</xdr:colOff>
      <xdr:row>28</xdr:row>
      <xdr:rowOff>76200</xdr:rowOff>
    </xdr:to>
    <xdr:pic>
      <xdr:nvPicPr>
        <xdr:cNvPr id="4309" name="Bild 213">
          <a:extLst>
            <a:ext uri="{FF2B5EF4-FFF2-40B4-BE49-F238E27FC236}">
              <a16:creationId xmlns:a16="http://schemas.microsoft.com/office/drawing/2014/main" id="{1856FCDB-5136-97BB-769B-7A63C2565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0481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32</xdr:row>
      <xdr:rowOff>66675</xdr:rowOff>
    </xdr:from>
    <xdr:to>
      <xdr:col>31</xdr:col>
      <xdr:colOff>85725</xdr:colOff>
      <xdr:row>34</xdr:row>
      <xdr:rowOff>76200</xdr:rowOff>
    </xdr:to>
    <xdr:pic>
      <xdr:nvPicPr>
        <xdr:cNvPr id="4310" name="Bild 214">
          <a:extLst>
            <a:ext uri="{FF2B5EF4-FFF2-40B4-BE49-F238E27FC236}">
              <a16:creationId xmlns:a16="http://schemas.microsoft.com/office/drawing/2014/main" id="{F720AA39-7400-B030-ADDF-BC9605E54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95300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20</xdr:row>
      <xdr:rowOff>66675</xdr:rowOff>
    </xdr:from>
    <xdr:to>
      <xdr:col>31</xdr:col>
      <xdr:colOff>85725</xdr:colOff>
      <xdr:row>22</xdr:row>
      <xdr:rowOff>76200</xdr:rowOff>
    </xdr:to>
    <xdr:pic>
      <xdr:nvPicPr>
        <xdr:cNvPr id="4312" name="Bild 216">
          <a:extLst>
            <a:ext uri="{FF2B5EF4-FFF2-40B4-BE49-F238E27FC236}">
              <a16:creationId xmlns:a16="http://schemas.microsoft.com/office/drawing/2014/main" id="{045923A4-3A0C-DED1-2ECF-6F72E753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1432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44</xdr:row>
      <xdr:rowOff>57150</xdr:rowOff>
    </xdr:from>
    <xdr:to>
      <xdr:col>31</xdr:col>
      <xdr:colOff>85725</xdr:colOff>
      <xdr:row>46</xdr:row>
      <xdr:rowOff>66675</xdr:rowOff>
    </xdr:to>
    <xdr:pic>
      <xdr:nvPicPr>
        <xdr:cNvPr id="4314" name="Bild 218">
          <a:extLst>
            <a:ext uri="{FF2B5EF4-FFF2-40B4-BE49-F238E27FC236}">
              <a16:creationId xmlns:a16="http://schemas.microsoft.com/office/drawing/2014/main" id="{B634F86A-E750-9481-1A9D-11F5A5BB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67532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</xdr:row>
      <xdr:rowOff>66675</xdr:rowOff>
    </xdr:from>
    <xdr:to>
      <xdr:col>31</xdr:col>
      <xdr:colOff>85725</xdr:colOff>
      <xdr:row>4</xdr:row>
      <xdr:rowOff>76200</xdr:rowOff>
    </xdr:to>
    <xdr:pic>
      <xdr:nvPicPr>
        <xdr:cNvPr id="4315" name="Bild 219">
          <a:extLst>
            <a:ext uri="{FF2B5EF4-FFF2-40B4-BE49-F238E27FC236}">
              <a16:creationId xmlns:a16="http://schemas.microsoft.com/office/drawing/2014/main" id="{A0D06FB0-01C9-6C1C-E7BF-E7AB3898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286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9525</xdr:colOff>
      <xdr:row>4</xdr:row>
      <xdr:rowOff>19050</xdr:rowOff>
    </xdr:from>
    <xdr:to>
      <xdr:col>28</xdr:col>
      <xdr:colOff>19050</xdr:colOff>
      <xdr:row>5</xdr:row>
      <xdr:rowOff>123825</xdr:rowOff>
    </xdr:to>
    <xdr:sp macro="" textlink="">
      <xdr:nvSpPr>
        <xdr:cNvPr id="4317" name="Text Box 221">
          <a:extLst>
            <a:ext uri="{FF2B5EF4-FFF2-40B4-BE49-F238E27FC236}">
              <a16:creationId xmlns:a16="http://schemas.microsoft.com/office/drawing/2014/main" id="{55398915-4C18-5AD8-D912-C85856F220AB}"/>
            </a:ext>
          </a:extLst>
        </xdr:cNvPr>
        <xdr:cNvSpPr txBox="1">
          <a:spLocks noChangeArrowheads="1"/>
        </xdr:cNvSpPr>
      </xdr:nvSpPr>
      <xdr:spPr bwMode="auto">
        <a:xfrm>
          <a:off x="4714875" y="704850"/>
          <a:ext cx="3714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26</xdr:col>
      <xdr:colOff>0</xdr:colOff>
      <xdr:row>16</xdr:row>
      <xdr:rowOff>9525</xdr:rowOff>
    </xdr:from>
    <xdr:to>
      <xdr:col>28</xdr:col>
      <xdr:colOff>85725</xdr:colOff>
      <xdr:row>17</xdr:row>
      <xdr:rowOff>114300</xdr:rowOff>
    </xdr:to>
    <xdr:sp macro="" textlink="">
      <xdr:nvSpPr>
        <xdr:cNvPr id="4318" name="Text Box 222">
          <a:extLst>
            <a:ext uri="{FF2B5EF4-FFF2-40B4-BE49-F238E27FC236}">
              <a16:creationId xmlns:a16="http://schemas.microsoft.com/office/drawing/2014/main" id="{639AF286-2DE4-D809-D702-03F6C2D1EA43}"/>
            </a:ext>
          </a:extLst>
        </xdr:cNvPr>
        <xdr:cNvSpPr txBox="1">
          <a:spLocks noChangeArrowheads="1"/>
        </xdr:cNvSpPr>
      </xdr:nvSpPr>
      <xdr:spPr bwMode="auto">
        <a:xfrm>
          <a:off x="4705350" y="2505075"/>
          <a:ext cx="4476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11 - 13</a:t>
          </a:r>
        </a:p>
      </xdr:txBody>
    </xdr:sp>
    <xdr:clientData/>
  </xdr:twoCellAnchor>
  <xdr:twoCellAnchor>
    <xdr:from>
      <xdr:col>26</xdr:col>
      <xdr:colOff>9525</xdr:colOff>
      <xdr:row>10</xdr:row>
      <xdr:rowOff>0</xdr:rowOff>
    </xdr:from>
    <xdr:to>
      <xdr:col>28</xdr:col>
      <xdr:colOff>19050</xdr:colOff>
      <xdr:row>11</xdr:row>
      <xdr:rowOff>104775</xdr:rowOff>
    </xdr:to>
    <xdr:sp macro="" textlink="">
      <xdr:nvSpPr>
        <xdr:cNvPr id="4319" name="Text Box 223">
          <a:extLst>
            <a:ext uri="{FF2B5EF4-FFF2-40B4-BE49-F238E27FC236}">
              <a16:creationId xmlns:a16="http://schemas.microsoft.com/office/drawing/2014/main" id="{F5F3439A-0506-9773-05C3-FEC18A795619}"/>
            </a:ext>
          </a:extLst>
        </xdr:cNvPr>
        <xdr:cNvSpPr txBox="1">
          <a:spLocks noChangeArrowheads="1"/>
        </xdr:cNvSpPr>
      </xdr:nvSpPr>
      <xdr:spPr bwMode="auto">
        <a:xfrm>
          <a:off x="4714875" y="1590675"/>
          <a:ext cx="3714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4 - 10</a:t>
          </a:r>
        </a:p>
      </xdr:txBody>
    </xdr:sp>
    <xdr:clientData/>
  </xdr:twoCellAnchor>
  <xdr:twoCellAnchor>
    <xdr:from>
      <xdr:col>26</xdr:col>
      <xdr:colOff>9525</xdr:colOff>
      <xdr:row>22</xdr:row>
      <xdr:rowOff>0</xdr:rowOff>
    </xdr:from>
    <xdr:to>
      <xdr:col>28</xdr:col>
      <xdr:colOff>95250</xdr:colOff>
      <xdr:row>23</xdr:row>
      <xdr:rowOff>104775</xdr:rowOff>
    </xdr:to>
    <xdr:sp macro="" textlink="">
      <xdr:nvSpPr>
        <xdr:cNvPr id="4320" name="Text Box 224">
          <a:extLst>
            <a:ext uri="{FF2B5EF4-FFF2-40B4-BE49-F238E27FC236}">
              <a16:creationId xmlns:a16="http://schemas.microsoft.com/office/drawing/2014/main" id="{DABCA207-E858-43FD-E79D-579430B75748}"/>
            </a:ext>
          </a:extLst>
        </xdr:cNvPr>
        <xdr:cNvSpPr txBox="1">
          <a:spLocks noChangeArrowheads="1"/>
        </xdr:cNvSpPr>
      </xdr:nvSpPr>
      <xdr:spPr bwMode="auto">
        <a:xfrm>
          <a:off x="4714875" y="3400425"/>
          <a:ext cx="4476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14 - 16</a:t>
          </a:r>
        </a:p>
      </xdr:txBody>
    </xdr:sp>
    <xdr:clientData/>
  </xdr:twoCellAnchor>
  <xdr:twoCellAnchor>
    <xdr:from>
      <xdr:col>26</xdr:col>
      <xdr:colOff>0</xdr:colOff>
      <xdr:row>34</xdr:row>
      <xdr:rowOff>0</xdr:rowOff>
    </xdr:from>
    <xdr:to>
      <xdr:col>28</xdr:col>
      <xdr:colOff>85725</xdr:colOff>
      <xdr:row>35</xdr:row>
      <xdr:rowOff>104775</xdr:rowOff>
    </xdr:to>
    <xdr:sp macro="" textlink="">
      <xdr:nvSpPr>
        <xdr:cNvPr id="4321" name="Text Box 225">
          <a:extLst>
            <a:ext uri="{FF2B5EF4-FFF2-40B4-BE49-F238E27FC236}">
              <a16:creationId xmlns:a16="http://schemas.microsoft.com/office/drawing/2014/main" id="{EB86F072-90B3-64FA-1925-4700D5348308}"/>
            </a:ext>
          </a:extLst>
        </xdr:cNvPr>
        <xdr:cNvSpPr txBox="1">
          <a:spLocks noChangeArrowheads="1"/>
        </xdr:cNvSpPr>
      </xdr:nvSpPr>
      <xdr:spPr bwMode="auto">
        <a:xfrm>
          <a:off x="4705350" y="5210175"/>
          <a:ext cx="4476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23 - 26</a:t>
          </a:r>
        </a:p>
      </xdr:txBody>
    </xdr:sp>
    <xdr:clientData/>
  </xdr:twoCellAnchor>
  <xdr:twoCellAnchor>
    <xdr:from>
      <xdr:col>26</xdr:col>
      <xdr:colOff>9525</xdr:colOff>
      <xdr:row>28</xdr:row>
      <xdr:rowOff>9525</xdr:rowOff>
    </xdr:from>
    <xdr:to>
      <xdr:col>28</xdr:col>
      <xdr:colOff>95250</xdr:colOff>
      <xdr:row>29</xdr:row>
      <xdr:rowOff>114300</xdr:rowOff>
    </xdr:to>
    <xdr:sp macro="" textlink="">
      <xdr:nvSpPr>
        <xdr:cNvPr id="4322" name="Text Box 226">
          <a:extLst>
            <a:ext uri="{FF2B5EF4-FFF2-40B4-BE49-F238E27FC236}">
              <a16:creationId xmlns:a16="http://schemas.microsoft.com/office/drawing/2014/main" id="{861F0028-A33F-4A08-EA90-43373C9852B3}"/>
            </a:ext>
          </a:extLst>
        </xdr:cNvPr>
        <xdr:cNvSpPr txBox="1">
          <a:spLocks noChangeArrowheads="1"/>
        </xdr:cNvSpPr>
      </xdr:nvSpPr>
      <xdr:spPr bwMode="auto">
        <a:xfrm>
          <a:off x="4714875" y="4314825"/>
          <a:ext cx="4476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17 - 22</a:t>
          </a:r>
        </a:p>
      </xdr:txBody>
    </xdr:sp>
    <xdr:clientData/>
  </xdr:twoCellAnchor>
  <xdr:twoCellAnchor>
    <xdr:from>
      <xdr:col>26</xdr:col>
      <xdr:colOff>9525</xdr:colOff>
      <xdr:row>40</xdr:row>
      <xdr:rowOff>9525</xdr:rowOff>
    </xdr:from>
    <xdr:to>
      <xdr:col>28</xdr:col>
      <xdr:colOff>95250</xdr:colOff>
      <xdr:row>41</xdr:row>
      <xdr:rowOff>114300</xdr:rowOff>
    </xdr:to>
    <xdr:sp macro="" textlink="">
      <xdr:nvSpPr>
        <xdr:cNvPr id="4323" name="Text Box 227">
          <a:extLst>
            <a:ext uri="{FF2B5EF4-FFF2-40B4-BE49-F238E27FC236}">
              <a16:creationId xmlns:a16="http://schemas.microsoft.com/office/drawing/2014/main" id="{5E78C131-51AC-BA5E-8F31-9B9B998A820A}"/>
            </a:ext>
          </a:extLst>
        </xdr:cNvPr>
        <xdr:cNvSpPr txBox="1">
          <a:spLocks noChangeArrowheads="1"/>
        </xdr:cNvSpPr>
      </xdr:nvSpPr>
      <xdr:spPr bwMode="auto">
        <a:xfrm>
          <a:off x="4714875" y="6124575"/>
          <a:ext cx="4476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27 - 32</a:t>
          </a:r>
        </a:p>
      </xdr:txBody>
    </xdr:sp>
    <xdr:clientData/>
  </xdr:twoCellAnchor>
  <xdr:twoCellAnchor>
    <xdr:from>
      <xdr:col>25</xdr:col>
      <xdr:colOff>171450</xdr:colOff>
      <xdr:row>45</xdr:row>
      <xdr:rowOff>152400</xdr:rowOff>
    </xdr:from>
    <xdr:to>
      <xdr:col>28</xdr:col>
      <xdr:colOff>76200</xdr:colOff>
      <xdr:row>47</xdr:row>
      <xdr:rowOff>95250</xdr:rowOff>
    </xdr:to>
    <xdr:sp macro="" textlink="">
      <xdr:nvSpPr>
        <xdr:cNvPr id="4324" name="Text Box 228">
          <a:extLst>
            <a:ext uri="{FF2B5EF4-FFF2-40B4-BE49-F238E27FC236}">
              <a16:creationId xmlns:a16="http://schemas.microsoft.com/office/drawing/2014/main" id="{73595C4E-FE57-E986-F0FF-4F6F59088FDB}"/>
            </a:ext>
          </a:extLst>
        </xdr:cNvPr>
        <xdr:cNvSpPr txBox="1">
          <a:spLocks noChangeArrowheads="1"/>
        </xdr:cNvSpPr>
      </xdr:nvSpPr>
      <xdr:spPr bwMode="auto">
        <a:xfrm>
          <a:off x="4695825" y="7010400"/>
          <a:ext cx="447675" cy="266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33 - 35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1704975" cy="228600"/>
    <xdr:sp macro="" textlink="">
      <xdr:nvSpPr>
        <xdr:cNvPr id="46084" name="Text 4">
          <a:extLst>
            <a:ext uri="{FF2B5EF4-FFF2-40B4-BE49-F238E27FC236}">
              <a16:creationId xmlns:a16="http://schemas.microsoft.com/office/drawing/2014/main" id="{B17F8F90-03F0-07B5-9EC7-02639BFF2A85}"/>
            </a:ext>
          </a:extLst>
        </xdr:cNvPr>
        <xdr:cNvSpPr txBox="1">
          <a:spLocks noChangeArrowheads="1"/>
        </xdr:cNvSpPr>
      </xdr:nvSpPr>
      <xdr:spPr bwMode="auto">
        <a:xfrm>
          <a:off x="0" y="66675"/>
          <a:ext cx="17049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Alterszentrum Gibeleich</a:t>
          </a:r>
        </a:p>
      </xdr:txBody>
    </xdr:sp>
    <xdr:clientData/>
  </xdr:oneCellAnchor>
  <xdr:twoCellAnchor>
    <xdr:from>
      <xdr:col>0</xdr:col>
      <xdr:colOff>0</xdr:colOff>
      <xdr:row>28</xdr:row>
      <xdr:rowOff>142875</xdr:rowOff>
    </xdr:from>
    <xdr:to>
      <xdr:col>10</xdr:col>
      <xdr:colOff>0</xdr:colOff>
      <xdr:row>41</xdr:row>
      <xdr:rowOff>142875</xdr:rowOff>
    </xdr:to>
    <xdr:graphicFrame macro="">
      <xdr:nvGraphicFramePr>
        <xdr:cNvPr id="46089" name="Diagramm 9">
          <a:extLst>
            <a:ext uri="{FF2B5EF4-FFF2-40B4-BE49-F238E27FC236}">
              <a16:creationId xmlns:a16="http://schemas.microsoft.com/office/drawing/2014/main" id="{92BE76A2-FE7F-A2C2-4FB8-ABF3916703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76200</xdr:rowOff>
    </xdr:from>
    <xdr:to>
      <xdr:col>4</xdr:col>
      <xdr:colOff>333375</xdr:colOff>
      <xdr:row>52</xdr:row>
      <xdr:rowOff>171450</xdr:rowOff>
    </xdr:to>
    <xdr:graphicFrame macro="">
      <xdr:nvGraphicFramePr>
        <xdr:cNvPr id="46090" name="Diagramm 10">
          <a:extLst>
            <a:ext uri="{FF2B5EF4-FFF2-40B4-BE49-F238E27FC236}">
              <a16:creationId xmlns:a16="http://schemas.microsoft.com/office/drawing/2014/main" id="{2CB508A9-729A-5880-1E02-AE5F329E18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466725</xdr:colOff>
      <xdr:row>42</xdr:row>
      <xdr:rowOff>76200</xdr:rowOff>
    </xdr:from>
    <xdr:to>
      <xdr:col>9</xdr:col>
      <xdr:colOff>533400</xdr:colOff>
      <xdr:row>52</xdr:row>
      <xdr:rowOff>171450</xdr:rowOff>
    </xdr:to>
    <xdr:graphicFrame macro="">
      <xdr:nvGraphicFramePr>
        <xdr:cNvPr id="46091" name="Diagramm 11">
          <a:extLst>
            <a:ext uri="{FF2B5EF4-FFF2-40B4-BE49-F238E27FC236}">
              <a16:creationId xmlns:a16="http://schemas.microsoft.com/office/drawing/2014/main" id="{5F466EDD-39FB-67F0-6E7A-C129B1B499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-17070</xdr:colOff>
      <xdr:row>2</xdr:row>
      <xdr:rowOff>98441</xdr:rowOff>
    </xdr:from>
    <xdr:ext cx="1205716" cy="193643"/>
    <xdr:sp macro="" textlink="">
      <xdr:nvSpPr>
        <xdr:cNvPr id="46092" name="Text 12">
          <a:extLst>
            <a:ext uri="{FF2B5EF4-FFF2-40B4-BE49-F238E27FC236}">
              <a16:creationId xmlns:a16="http://schemas.microsoft.com/office/drawing/2014/main" id="{82B6A5A4-BC36-8813-271B-794D19D92515}"/>
            </a:ext>
          </a:extLst>
        </xdr:cNvPr>
        <xdr:cNvSpPr txBox="1">
          <a:spLocks noChangeArrowheads="1"/>
        </xdr:cNvSpPr>
      </xdr:nvSpPr>
      <xdr:spPr bwMode="auto">
        <a:xfrm>
          <a:off x="-17070" y="422291"/>
          <a:ext cx="1205716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Altersstruktur 2004</a:t>
          </a:r>
        </a:p>
      </xdr:txBody>
    </xdr:sp>
    <xdr:clientData/>
  </xdr:oneCellAnchor>
  <xdr:twoCellAnchor>
    <xdr:from>
      <xdr:col>0</xdr:col>
      <xdr:colOff>0</xdr:colOff>
      <xdr:row>15</xdr:row>
      <xdr:rowOff>57150</xdr:rowOff>
    </xdr:from>
    <xdr:to>
      <xdr:col>10</xdr:col>
      <xdr:colOff>19050</xdr:colOff>
      <xdr:row>28</xdr:row>
      <xdr:rowOff>66675</xdr:rowOff>
    </xdr:to>
    <xdr:graphicFrame macro="">
      <xdr:nvGraphicFramePr>
        <xdr:cNvPr id="46093" name="Diagramm 13">
          <a:extLst>
            <a:ext uri="{FF2B5EF4-FFF2-40B4-BE49-F238E27FC236}">
              <a16:creationId xmlns:a16="http://schemas.microsoft.com/office/drawing/2014/main" id="{D315729A-C079-8ACB-F024-26EB5A20B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9525</xdr:rowOff>
    </xdr:from>
    <xdr:to>
      <xdr:col>5</xdr:col>
      <xdr:colOff>66675</xdr:colOff>
      <xdr:row>51</xdr:row>
      <xdr:rowOff>0</xdr:rowOff>
    </xdr:to>
    <xdr:graphicFrame macro="">
      <xdr:nvGraphicFramePr>
        <xdr:cNvPr id="47112" name="Diagramm 8">
          <a:extLst>
            <a:ext uri="{FF2B5EF4-FFF2-40B4-BE49-F238E27FC236}">
              <a16:creationId xmlns:a16="http://schemas.microsoft.com/office/drawing/2014/main" id="{6437036E-B39F-4437-5032-4A623A9A3D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53</xdr:row>
      <xdr:rowOff>123825</xdr:rowOff>
    </xdr:from>
    <xdr:to>
      <xdr:col>5</xdr:col>
      <xdr:colOff>85725</xdr:colOff>
      <xdr:row>56</xdr:row>
      <xdr:rowOff>0</xdr:rowOff>
    </xdr:to>
    <xdr:sp macro="" textlink="">
      <xdr:nvSpPr>
        <xdr:cNvPr id="47114" name="Text 10">
          <a:extLst>
            <a:ext uri="{FF2B5EF4-FFF2-40B4-BE49-F238E27FC236}">
              <a16:creationId xmlns:a16="http://schemas.microsoft.com/office/drawing/2014/main" id="{50E626B9-7473-11A1-121D-F93A81F5AE0B}"/>
            </a:ext>
          </a:extLst>
        </xdr:cNvPr>
        <xdr:cNvSpPr txBox="1">
          <a:spLocks noChangeArrowheads="1"/>
        </xdr:cNvSpPr>
      </xdr:nvSpPr>
      <xdr:spPr bwMode="auto">
        <a:xfrm>
          <a:off x="9525" y="8877300"/>
          <a:ext cx="5314950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199 Personen beteiligten sich an diversen Projekten im Rahmen der Freiwilligenarbeit.</a:t>
          </a:r>
        </a:p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Ingesamt wurden 10'647 Stunden geleistet.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133350</xdr:rowOff>
    </xdr:from>
    <xdr:to>
      <xdr:col>6</xdr:col>
      <xdr:colOff>0</xdr:colOff>
      <xdr:row>23</xdr:row>
      <xdr:rowOff>28575</xdr:rowOff>
    </xdr:to>
    <xdr:graphicFrame macro="">
      <xdr:nvGraphicFramePr>
        <xdr:cNvPr id="52229" name="Diagramm 5">
          <a:extLst>
            <a:ext uri="{FF2B5EF4-FFF2-40B4-BE49-F238E27FC236}">
              <a16:creationId xmlns:a16="http://schemas.microsoft.com/office/drawing/2014/main" id="{DD02E270-E665-61F8-2012-B9868125CD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19050</xdr:colOff>
      <xdr:row>24</xdr:row>
      <xdr:rowOff>57150</xdr:rowOff>
    </xdr:from>
    <xdr:to>
      <xdr:col>6</xdr:col>
      <xdr:colOff>0</xdr:colOff>
      <xdr:row>42</xdr:row>
      <xdr:rowOff>142875</xdr:rowOff>
    </xdr:to>
    <xdr:graphicFrame macro="">
      <xdr:nvGraphicFramePr>
        <xdr:cNvPr id="52240" name="Diagramm 16">
          <a:extLst>
            <a:ext uri="{FF2B5EF4-FFF2-40B4-BE49-F238E27FC236}">
              <a16:creationId xmlns:a16="http://schemas.microsoft.com/office/drawing/2014/main" id="{C8E8D93E-16C8-C7D3-7488-F98E70FC21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3.xml><?xml version="1.0" encoding="utf-8"?>
<c:userShapes xmlns:c="http://schemas.openxmlformats.org/drawingml/2006/chart">
  <cdr:relSizeAnchor xmlns:cdr="http://schemas.openxmlformats.org/drawingml/2006/chartDrawing">
    <cdr:from>
      <cdr:x>0.51205</cdr:x>
      <cdr:y>0.17398</cdr:y>
    </cdr:from>
    <cdr:to>
      <cdr:x>0.64212</cdr:x>
      <cdr:y>0.22483</cdr:y>
    </cdr:to>
    <cdr:sp macro="" textlink="">
      <cdr:nvSpPr>
        <cdr:cNvPr id="53249" name="Text 1">
          <a:extLst xmlns:a="http://schemas.openxmlformats.org/drawingml/2006/main">
            <a:ext uri="{FF2B5EF4-FFF2-40B4-BE49-F238E27FC236}">
              <a16:creationId xmlns:a16="http://schemas.microsoft.com/office/drawing/2014/main" id="{34F2A679-3BB3-DDF2-9383-F2DF561627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63671" y="621300"/>
          <a:ext cx="752030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Schule gesamt</a:t>
          </a:r>
        </a:p>
      </cdr:txBody>
    </cdr:sp>
  </cdr:relSizeAnchor>
  <cdr:relSizeAnchor xmlns:cdr="http://schemas.openxmlformats.org/drawingml/2006/chartDrawing">
    <cdr:from>
      <cdr:x>0.32297</cdr:x>
      <cdr:y>0.37592</cdr:y>
    </cdr:from>
    <cdr:to>
      <cdr:x>0.43828</cdr:x>
      <cdr:y>0.42677</cdr:y>
    </cdr:to>
    <cdr:sp macro="" textlink="">
      <cdr:nvSpPr>
        <cdr:cNvPr id="53250" name="Text 2">
          <a:extLst xmlns:a="http://schemas.openxmlformats.org/drawingml/2006/main">
            <a:ext uri="{FF2B5EF4-FFF2-40B4-BE49-F238E27FC236}">
              <a16:creationId xmlns:a16="http://schemas.microsoft.com/office/drawing/2014/main" id="{C2634C6F-54D0-7AA1-65CB-328242FA52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0456" y="1338747"/>
          <a:ext cx="666733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Primarschule</a:t>
          </a:r>
        </a:p>
      </cdr:txBody>
    </cdr:sp>
  </cdr:relSizeAnchor>
  <cdr:relSizeAnchor xmlns:cdr="http://schemas.openxmlformats.org/drawingml/2006/chartDrawing">
    <cdr:from>
      <cdr:x>0.25363</cdr:x>
      <cdr:y>0.50097</cdr:y>
    </cdr:from>
    <cdr:to>
      <cdr:x>0.34755</cdr:x>
      <cdr:y>0.55182</cdr:y>
    </cdr:to>
    <cdr:sp macro="" textlink="">
      <cdr:nvSpPr>
        <cdr:cNvPr id="53251" name="Text 3">
          <a:extLst xmlns:a="http://schemas.openxmlformats.org/drawingml/2006/main">
            <a:ext uri="{FF2B5EF4-FFF2-40B4-BE49-F238E27FC236}">
              <a16:creationId xmlns:a16="http://schemas.microsoft.com/office/drawing/2014/main" id="{8D3FFB88-2ED3-62CA-2944-806B8B0562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9563" y="1783045"/>
          <a:ext cx="543054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Oberstufe</a:t>
          </a:r>
        </a:p>
      </cdr:txBody>
    </cdr:sp>
  </cdr:relSizeAnchor>
  <cdr:relSizeAnchor xmlns:cdr="http://schemas.openxmlformats.org/drawingml/2006/chartDrawing">
    <cdr:from>
      <cdr:x>0.13782</cdr:x>
      <cdr:y>0.59732</cdr:y>
    </cdr:from>
    <cdr:to>
      <cdr:x>0.25314</cdr:x>
      <cdr:y>0.64817</cdr:y>
    </cdr:to>
    <cdr:sp macro="" textlink="">
      <cdr:nvSpPr>
        <cdr:cNvPr id="53252" name="Text 4">
          <a:extLst xmlns:a="http://schemas.openxmlformats.org/drawingml/2006/main">
            <a:ext uri="{FF2B5EF4-FFF2-40B4-BE49-F238E27FC236}">
              <a16:creationId xmlns:a16="http://schemas.microsoft.com/office/drawing/2014/main" id="{C7679F2C-F2DD-0FA2-8F71-0B3348FDC0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9986" y="2125345"/>
          <a:ext cx="666734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Kindergarten</a:t>
          </a:r>
        </a:p>
      </cdr:txBody>
    </cdr:sp>
  </cdr:relSizeAnchor>
</c:userShapes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0</xdr:row>
      <xdr:rowOff>0</xdr:rowOff>
    </xdr:from>
    <xdr:to>
      <xdr:col>5</xdr:col>
      <xdr:colOff>200025</xdr:colOff>
      <xdr:row>10</xdr:row>
      <xdr:rowOff>0</xdr:rowOff>
    </xdr:to>
    <xdr:graphicFrame macro="">
      <xdr:nvGraphicFramePr>
        <xdr:cNvPr id="54288" name="Diagramm 16">
          <a:extLst>
            <a:ext uri="{FF2B5EF4-FFF2-40B4-BE49-F238E27FC236}">
              <a16:creationId xmlns:a16="http://schemas.microsoft.com/office/drawing/2014/main" id="{C1D769E1-A74A-70F5-E286-23175DCE9B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8</xdr:row>
      <xdr:rowOff>57150</xdr:rowOff>
    </xdr:from>
    <xdr:ext cx="2266950" cy="200025"/>
    <xdr:sp macro="" textlink="">
      <xdr:nvSpPr>
        <xdr:cNvPr id="54283" name="Text 11">
          <a:extLst>
            <a:ext uri="{FF2B5EF4-FFF2-40B4-BE49-F238E27FC236}">
              <a16:creationId xmlns:a16="http://schemas.microsoft.com/office/drawing/2014/main" id="{AAB84B78-D00B-DDB0-1153-F719C186C724}"/>
            </a:ext>
          </a:extLst>
        </xdr:cNvPr>
        <xdr:cNvSpPr txBox="1">
          <a:spLocks noChangeArrowheads="1"/>
        </xdr:cNvSpPr>
      </xdr:nvSpPr>
      <xdr:spPr bwMode="auto">
        <a:xfrm>
          <a:off x="0" y="1466850"/>
          <a:ext cx="22669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Ausländerkinder nach Herkunftsland</a:t>
          </a:r>
        </a:p>
      </xdr:txBody>
    </xdr:sp>
    <xdr:clientData/>
  </xdr:one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819525" cy="228600"/>
    <xdr:sp macro="" textlink="">
      <xdr:nvSpPr>
        <xdr:cNvPr id="55297" name="Text 1">
          <a:extLst>
            <a:ext uri="{FF2B5EF4-FFF2-40B4-BE49-F238E27FC236}">
              <a16:creationId xmlns:a16="http://schemas.microsoft.com/office/drawing/2014/main" id="{289303D3-7E70-8CB1-F6C8-4AE8C82DEF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3819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Personalbestand der Schule Opfikon per 1. Januar 2005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114300</xdr:rowOff>
    </xdr:from>
    <xdr:to>
      <xdr:col>8</xdr:col>
      <xdr:colOff>0</xdr:colOff>
      <xdr:row>23</xdr:row>
      <xdr:rowOff>19050</xdr:rowOff>
    </xdr:to>
    <xdr:graphicFrame macro="">
      <xdr:nvGraphicFramePr>
        <xdr:cNvPr id="5122" name="Diagramm 2">
          <a:extLst>
            <a:ext uri="{FF2B5EF4-FFF2-40B4-BE49-F238E27FC236}">
              <a16:creationId xmlns:a16="http://schemas.microsoft.com/office/drawing/2014/main" id="{E9C66976-C7DF-6269-426A-24EB5C28D4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27</xdr:row>
      <xdr:rowOff>142875</xdr:rowOff>
    </xdr:from>
    <xdr:ext cx="276225" cy="200025"/>
    <xdr:sp macro="" textlink="">
      <xdr:nvSpPr>
        <xdr:cNvPr id="5123" name="Text 3">
          <a:extLst>
            <a:ext uri="{FF2B5EF4-FFF2-40B4-BE49-F238E27FC236}">
              <a16:creationId xmlns:a16="http://schemas.microsoft.com/office/drawing/2014/main" id="{27D4E505-0F1D-DCCB-A28E-D767B5C7424B}"/>
            </a:ext>
          </a:extLst>
        </xdr:cNvPr>
        <xdr:cNvSpPr txBox="1">
          <a:spLocks noChangeArrowheads="1"/>
        </xdr:cNvSpPr>
      </xdr:nvSpPr>
      <xdr:spPr bwMode="auto">
        <a:xfrm>
          <a:off x="0" y="4533900"/>
          <a:ext cx="2762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0" bIns="22860" anchor="ctr" upright="1">
          <a:spAutoFit/>
        </a:bodyPr>
        <a:lstStyle/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Rat</a:t>
          </a:r>
        </a:p>
      </xdr:txBody>
    </xdr:sp>
    <xdr:clientData/>
  </xdr:oneCellAnchor>
  <xdr:twoCellAnchor>
    <xdr:from>
      <xdr:col>3</xdr:col>
      <xdr:colOff>123825</xdr:colOff>
      <xdr:row>41</xdr:row>
      <xdr:rowOff>0</xdr:rowOff>
    </xdr:from>
    <xdr:to>
      <xdr:col>7</xdr:col>
      <xdr:colOff>571500</xdr:colOff>
      <xdr:row>55</xdr:row>
      <xdr:rowOff>142875</xdr:rowOff>
    </xdr:to>
    <xdr:graphicFrame macro="">
      <xdr:nvGraphicFramePr>
        <xdr:cNvPr id="5126" name="Diagramm 6">
          <a:extLst>
            <a:ext uri="{FF2B5EF4-FFF2-40B4-BE49-F238E27FC236}">
              <a16:creationId xmlns:a16="http://schemas.microsoft.com/office/drawing/2014/main" id="{5F4E94C6-469B-EBF9-532F-B0B1DD96AA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41</xdr:row>
      <xdr:rowOff>19050</xdr:rowOff>
    </xdr:from>
    <xdr:to>
      <xdr:col>3</xdr:col>
      <xdr:colOff>0</xdr:colOff>
      <xdr:row>55</xdr:row>
      <xdr:rowOff>142875</xdr:rowOff>
    </xdr:to>
    <xdr:graphicFrame macro="">
      <xdr:nvGraphicFramePr>
        <xdr:cNvPr id="5127" name="Diagramm 7">
          <a:extLst>
            <a:ext uri="{FF2B5EF4-FFF2-40B4-BE49-F238E27FC236}">
              <a16:creationId xmlns:a16="http://schemas.microsoft.com/office/drawing/2014/main" id="{BCB66E22-293E-EFB7-187A-0B9699DA17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23</xdr:row>
      <xdr:rowOff>19050</xdr:rowOff>
    </xdr:from>
    <xdr:to>
      <xdr:col>8</xdr:col>
      <xdr:colOff>0</xdr:colOff>
      <xdr:row>26</xdr:row>
      <xdr:rowOff>66675</xdr:rowOff>
    </xdr:to>
    <xdr:sp macro="" textlink="">
      <xdr:nvSpPr>
        <xdr:cNvPr id="5128" name="Text 8">
          <a:extLst>
            <a:ext uri="{FF2B5EF4-FFF2-40B4-BE49-F238E27FC236}">
              <a16:creationId xmlns:a16="http://schemas.microsoft.com/office/drawing/2014/main" id="{FF15B9C3-5F4E-C638-8312-FE7A7A43F9AF}"/>
            </a:ext>
          </a:extLst>
        </xdr:cNvPr>
        <xdr:cNvSpPr txBox="1">
          <a:spLocks noChangeArrowheads="1"/>
        </xdr:cNvSpPr>
      </xdr:nvSpPr>
      <xdr:spPr bwMode="auto">
        <a:xfrm>
          <a:off x="0" y="3743325"/>
          <a:ext cx="5781675" cy="533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lnSpc>
              <a:spcPts val="1000"/>
            </a:lnSpc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Das Kräfteverhältnis hat sich im Vergleich zur Periode 98/02 stabilisiert. Die bürgerlichen Parteien erreichen eine 21:15-Mehrheit.</a:t>
          </a: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0.80156</cdr:x>
      <cdr:y>0.25312</cdr:y>
    </cdr:from>
    <cdr:to>
      <cdr:x>0.85298</cdr:x>
      <cdr:y>0.33573</cdr:y>
    </cdr:to>
    <cdr:sp macro="" textlink="">
      <cdr:nvSpPr>
        <cdr:cNvPr id="6145" name="Text 1">
          <a:extLst xmlns:a="http://schemas.openxmlformats.org/drawingml/2006/main">
            <a:ext uri="{FF2B5EF4-FFF2-40B4-BE49-F238E27FC236}">
              <a16:creationId xmlns:a16="http://schemas.microsoft.com/office/drawing/2014/main" id="{CA649704-96A7-D358-BD7A-2CC69088E3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2544" y="615556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0.80156</cdr:x>
      <cdr:y>0.79539</cdr:y>
    </cdr:from>
    <cdr:to>
      <cdr:x>0.85298</cdr:x>
      <cdr:y>0.87801</cdr:y>
    </cdr:to>
    <cdr:sp macro="" textlink="">
      <cdr:nvSpPr>
        <cdr:cNvPr id="6146" name="Text 2">
          <a:extLst xmlns:a="http://schemas.openxmlformats.org/drawingml/2006/main">
            <a:ext uri="{FF2B5EF4-FFF2-40B4-BE49-F238E27FC236}">
              <a16:creationId xmlns:a16="http://schemas.microsoft.com/office/drawing/2014/main" id="{72EA6109-DA93-BED6-BB4B-59C435117E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2544" y="1927511"/>
          <a:ext cx="143032" cy="199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  <cdr:relSizeAnchor xmlns:cdr="http://schemas.openxmlformats.org/drawingml/2006/chartDrawing">
    <cdr:from>
      <cdr:x>0.46065</cdr:x>
      <cdr:y>0.86888</cdr:y>
    </cdr:from>
    <cdr:to>
      <cdr:x>0.51207</cdr:x>
      <cdr:y>0.9515</cdr:y>
    </cdr:to>
    <cdr:sp macro="" textlink="">
      <cdr:nvSpPr>
        <cdr:cNvPr id="6148" name="Text 4">
          <a:extLst xmlns:a="http://schemas.openxmlformats.org/drawingml/2006/main">
            <a:ext uri="{FF2B5EF4-FFF2-40B4-BE49-F238E27FC236}">
              <a16:creationId xmlns:a16="http://schemas.microsoft.com/office/drawing/2014/main" id="{9CC10A68-08A9-A091-F82B-F9FBE86D0F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368" y="2105304"/>
          <a:ext cx="143033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  <cdr:relSizeAnchor xmlns:cdr="http://schemas.openxmlformats.org/drawingml/2006/chartDrawing">
    <cdr:from>
      <cdr:x>0.06155</cdr:x>
      <cdr:y>0.54731</cdr:y>
    </cdr:from>
    <cdr:to>
      <cdr:x>0.11297</cdr:x>
      <cdr:y>0.62993</cdr:y>
    </cdr:to>
    <cdr:sp macro="" textlink="">
      <cdr:nvSpPr>
        <cdr:cNvPr id="6149" name="Text 5">
          <a:extLst xmlns:a="http://schemas.openxmlformats.org/drawingml/2006/main">
            <a:ext uri="{FF2B5EF4-FFF2-40B4-BE49-F238E27FC236}">
              <a16:creationId xmlns:a16="http://schemas.microsoft.com/office/drawing/2014/main" id="{109F29D5-777B-2417-3CD0-0B4237545E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4358" y="1327312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0.26001</cdr:x>
      <cdr:y>0.19764</cdr:y>
    </cdr:from>
    <cdr:to>
      <cdr:x>0.31144</cdr:x>
      <cdr:y>0.28026</cdr:y>
    </cdr:to>
    <cdr:sp macro="" textlink="">
      <cdr:nvSpPr>
        <cdr:cNvPr id="6150" name="Text 6">
          <a:extLst xmlns:a="http://schemas.openxmlformats.org/drawingml/2006/main">
            <a:ext uri="{FF2B5EF4-FFF2-40B4-BE49-F238E27FC236}">
              <a16:creationId xmlns:a16="http://schemas.microsoft.com/office/drawing/2014/main" id="{F2F18A42-BD68-BE17-AA75-074E77D712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342" y="481340"/>
          <a:ext cx="143032" cy="199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0.85996</cdr:x>
      <cdr:y>0.29041</cdr:y>
    </cdr:from>
    <cdr:to>
      <cdr:x>0.86988</cdr:x>
      <cdr:y>0.37372</cdr:y>
    </cdr:to>
    <cdr:sp macro="" textlink="">
      <cdr:nvSpPr>
        <cdr:cNvPr id="7170" name="Text 2">
          <a:extLst xmlns:a="http://schemas.openxmlformats.org/drawingml/2006/main">
            <a:ext uri="{FF2B5EF4-FFF2-40B4-BE49-F238E27FC236}">
              <a16:creationId xmlns:a16="http://schemas.microsoft.com/office/drawing/2014/main" id="{7B686FA8-5AB5-FFCF-CCE5-A208FFB611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85097" y="700248"/>
          <a:ext cx="2860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0.69968</cdr:x>
      <cdr:y>0.8642</cdr:y>
    </cdr:from>
    <cdr:to>
      <cdr:x>0.7096</cdr:x>
      <cdr:y>0.94751</cdr:y>
    </cdr:to>
    <cdr:sp macro="" textlink="">
      <cdr:nvSpPr>
        <cdr:cNvPr id="7173" name="Text 5">
          <a:extLst xmlns:a="http://schemas.openxmlformats.org/drawingml/2006/main">
            <a:ext uri="{FF2B5EF4-FFF2-40B4-BE49-F238E27FC236}">
              <a16:creationId xmlns:a16="http://schemas.microsoft.com/office/drawing/2014/main" id="{6BBD458F-F35C-A271-31DC-7AE515A0B1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22518" y="2077515"/>
          <a:ext cx="2860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</a:p>
      </cdr:txBody>
    </cdr:sp>
  </cdr:relSizeAnchor>
  <cdr:relSizeAnchor xmlns:cdr="http://schemas.openxmlformats.org/drawingml/2006/chartDrawing">
    <cdr:from>
      <cdr:x>0.23601</cdr:x>
      <cdr:y>0.86348</cdr:y>
    </cdr:from>
    <cdr:to>
      <cdr:x>0.37453</cdr:x>
      <cdr:y>0.94679</cdr:y>
    </cdr:to>
    <cdr:sp macro="" textlink="">
      <cdr:nvSpPr>
        <cdr:cNvPr id="7178" name="Text 10">
          <a:extLst xmlns:a="http://schemas.openxmlformats.org/drawingml/2006/main">
            <a:ext uri="{FF2B5EF4-FFF2-40B4-BE49-F238E27FC236}">
              <a16:creationId xmlns:a16="http://schemas.microsoft.com/office/drawing/2014/main" id="{0859E68D-2C97-36E4-864F-B37B48AEC1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317" y="2075786"/>
          <a:ext cx="399786" cy="1999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 (+1)</a:t>
          </a:r>
        </a:p>
      </cdr:txBody>
    </cdr:sp>
  </cdr:relSizeAnchor>
  <cdr:relSizeAnchor xmlns:cdr="http://schemas.openxmlformats.org/drawingml/2006/chartDrawing">
    <cdr:from>
      <cdr:x>0.80968</cdr:x>
      <cdr:y>0.33699</cdr:y>
    </cdr:from>
    <cdr:to>
      <cdr:x>0.9482</cdr:x>
      <cdr:y>0.42029</cdr:y>
    </cdr:to>
    <cdr:sp macro="" textlink="">
      <cdr:nvSpPr>
        <cdr:cNvPr id="7179" name="Text 11">
          <a:extLst xmlns:a="http://schemas.openxmlformats.org/drawingml/2006/main">
            <a:ext uri="{FF2B5EF4-FFF2-40B4-BE49-F238E27FC236}">
              <a16:creationId xmlns:a16="http://schemas.microsoft.com/office/drawing/2014/main" id="{5F19564A-69FA-4971-2788-F9CDEEFBCB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39974" y="812043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 (+1)</a:t>
          </a:r>
        </a:p>
      </cdr:txBody>
    </cdr:sp>
  </cdr:relSizeAnchor>
  <cdr:relSizeAnchor xmlns:cdr="http://schemas.openxmlformats.org/drawingml/2006/chartDrawing">
    <cdr:from>
      <cdr:x>0.65085</cdr:x>
      <cdr:y>0.19198</cdr:y>
    </cdr:from>
    <cdr:to>
      <cdr:x>0.70041</cdr:x>
      <cdr:y>0.27529</cdr:y>
    </cdr:to>
    <cdr:sp macro="" textlink="">
      <cdr:nvSpPr>
        <cdr:cNvPr id="7180" name="Text 12">
          <a:extLst xmlns:a="http://schemas.openxmlformats.org/drawingml/2006/main">
            <a:ext uri="{FF2B5EF4-FFF2-40B4-BE49-F238E27FC236}">
              <a16:creationId xmlns:a16="http://schemas.microsoft.com/office/drawing/2014/main" id="{53581753-5181-5F81-DDE2-FFE510C281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1581" y="463980"/>
          <a:ext cx="14303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</a:t>
          </a:r>
        </a:p>
      </cdr:txBody>
    </cdr:sp>
  </cdr:relSizeAnchor>
  <cdr:relSizeAnchor xmlns:cdr="http://schemas.openxmlformats.org/drawingml/2006/chartDrawing">
    <cdr:from>
      <cdr:x>0.03149</cdr:x>
      <cdr:y>0.36724</cdr:y>
    </cdr:from>
    <cdr:to>
      <cdr:x>0.19322</cdr:x>
      <cdr:y>0.45054</cdr:y>
    </cdr:to>
    <cdr:sp macro="" textlink="">
      <cdr:nvSpPr>
        <cdr:cNvPr id="7181" name="Text 13">
          <a:extLst xmlns:a="http://schemas.openxmlformats.org/drawingml/2006/main">
            <a:ext uri="{FF2B5EF4-FFF2-40B4-BE49-F238E27FC236}">
              <a16:creationId xmlns:a16="http://schemas.microsoft.com/office/drawing/2014/main" id="{DBD3C758-F4F3-0AC2-51F1-D1D9D07CC2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4058" y="884652"/>
          <a:ext cx="466765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11 (+2)</a:t>
          </a:r>
        </a:p>
      </cdr:txBody>
    </cdr:sp>
  </cdr:relSizeAnchor>
  <cdr:relSizeAnchor xmlns:cdr="http://schemas.openxmlformats.org/drawingml/2006/chartDrawing">
    <cdr:from>
      <cdr:x>0.65085</cdr:x>
      <cdr:y>0.84427</cdr:y>
    </cdr:from>
    <cdr:to>
      <cdr:x>0.77632</cdr:x>
      <cdr:y>0.92758</cdr:y>
    </cdr:to>
    <cdr:sp macro="" textlink="">
      <cdr:nvSpPr>
        <cdr:cNvPr id="7182" name="Text 14">
          <a:extLst xmlns:a="http://schemas.openxmlformats.org/drawingml/2006/main">
            <a:ext uri="{FF2B5EF4-FFF2-40B4-BE49-F238E27FC236}">
              <a16:creationId xmlns:a16="http://schemas.microsoft.com/office/drawing/2014/main" id="{A304AF70-40CF-C815-D1D8-B5A0E3142A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1581" y="2029685"/>
          <a:ext cx="362110" cy="1999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 (-1)</a:t>
          </a:r>
        </a:p>
      </cdr:txBody>
    </cdr:sp>
  </cdr:relSizeAnchor>
  <cdr:relSizeAnchor xmlns:cdr="http://schemas.openxmlformats.org/drawingml/2006/chartDrawing">
    <cdr:from>
      <cdr:x>0.85175</cdr:x>
      <cdr:y>0.53121</cdr:y>
    </cdr:from>
    <cdr:to>
      <cdr:x>0.99027</cdr:x>
      <cdr:y>0.61452</cdr:y>
    </cdr:to>
    <cdr:sp macro="" textlink="">
      <cdr:nvSpPr>
        <cdr:cNvPr id="7183" name="Text 15">
          <a:extLst xmlns:a="http://schemas.openxmlformats.org/drawingml/2006/main">
            <a:ext uri="{FF2B5EF4-FFF2-40B4-BE49-F238E27FC236}">
              <a16:creationId xmlns:a16="http://schemas.microsoft.com/office/drawing/2014/main" id="{6FF50025-6B82-13BB-A7D8-F430B6D346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61375" y="1278239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(+1)</a:t>
          </a:r>
        </a:p>
      </cdr:txBody>
    </cdr:sp>
  </cdr:relSizeAnchor>
  <cdr:relSizeAnchor xmlns:cdr="http://schemas.openxmlformats.org/drawingml/2006/chartDrawing">
    <cdr:from>
      <cdr:x>0.26599</cdr:x>
      <cdr:y>0.19198</cdr:y>
    </cdr:from>
    <cdr:to>
      <cdr:x>0.40451</cdr:x>
      <cdr:y>0.27529</cdr:y>
    </cdr:to>
    <cdr:sp macro="" textlink="">
      <cdr:nvSpPr>
        <cdr:cNvPr id="7184" name="Text 16">
          <a:extLst xmlns:a="http://schemas.openxmlformats.org/drawingml/2006/main">
            <a:ext uri="{FF2B5EF4-FFF2-40B4-BE49-F238E27FC236}">
              <a16:creationId xmlns:a16="http://schemas.microsoft.com/office/drawing/2014/main" id="{19B34EAA-7195-E119-6112-29A3E53174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0833" y="463980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(+1)</a:t>
          </a:r>
        </a:p>
      </cdr:txBody>
    </cdr:sp>
  </cdr:relSizeAnchor>
  <cdr:relSizeAnchor xmlns:cdr="http://schemas.openxmlformats.org/drawingml/2006/chartDrawing">
    <cdr:from>
      <cdr:x>0.38348</cdr:x>
      <cdr:y>0.8642</cdr:y>
    </cdr:from>
    <cdr:to>
      <cdr:x>0.50894</cdr:x>
      <cdr:y>0.94751</cdr:y>
    </cdr:to>
    <cdr:sp macro="" textlink="">
      <cdr:nvSpPr>
        <cdr:cNvPr id="7185" name="Text 17">
          <a:extLst xmlns:a="http://schemas.openxmlformats.org/drawingml/2006/main">
            <a:ext uri="{FF2B5EF4-FFF2-40B4-BE49-F238E27FC236}">
              <a16:creationId xmlns:a16="http://schemas.microsoft.com/office/drawing/2014/main" id="{B57D524D-990F-0454-D972-E89128739E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09918" y="2077515"/>
          <a:ext cx="36211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 (-3)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7</xdr:row>
      <xdr:rowOff>57150</xdr:rowOff>
    </xdr:from>
    <xdr:to>
      <xdr:col>65</xdr:col>
      <xdr:colOff>57150</xdr:colOff>
      <xdr:row>16</xdr:row>
      <xdr:rowOff>0</xdr:rowOff>
    </xdr:to>
    <xdr:sp macro="" textlink="">
      <xdr:nvSpPr>
        <xdr:cNvPr id="8383" name="Zeichnung 191">
          <a:extLst>
            <a:ext uri="{FF2B5EF4-FFF2-40B4-BE49-F238E27FC236}">
              <a16:creationId xmlns:a16="http://schemas.microsoft.com/office/drawing/2014/main" id="{FE4E0048-A840-A92A-B48F-0ACE80431991}"/>
            </a:ext>
          </a:extLst>
        </xdr:cNvPr>
        <xdr:cNvSpPr>
          <a:spLocks/>
        </xdr:cNvSpPr>
      </xdr:nvSpPr>
      <xdr:spPr bwMode="auto">
        <a:xfrm>
          <a:off x="1466850" y="457200"/>
          <a:ext cx="2924175" cy="457200"/>
        </a:xfrm>
        <a:custGeom>
          <a:avLst/>
          <a:gdLst>
            <a:gd name="T0" fmla="*/ 0 w 16384"/>
            <a:gd name="T1" fmla="*/ 10411 h 16384"/>
            <a:gd name="T2" fmla="*/ 8219 w 16384"/>
            <a:gd name="T3" fmla="*/ 16384 h 16384"/>
            <a:gd name="T4" fmla="*/ 16384 w 16384"/>
            <a:gd name="T5" fmla="*/ 10411 h 16384"/>
            <a:gd name="T6" fmla="*/ 8219 w 16384"/>
            <a:gd name="T7" fmla="*/ 0 h 16384"/>
            <a:gd name="T8" fmla="*/ 0 w 16384"/>
            <a:gd name="T9" fmla="*/ 10411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16384" h="16384">
              <a:moveTo>
                <a:pt x="0" y="10411"/>
              </a:moveTo>
              <a:lnTo>
                <a:pt x="8219" y="16384"/>
              </a:lnTo>
              <a:lnTo>
                <a:pt x="16384" y="10411"/>
              </a:lnTo>
              <a:lnTo>
                <a:pt x="8219" y="0"/>
              </a:lnTo>
              <a:lnTo>
                <a:pt x="0" y="10411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/>
          <a:tailEnd/>
        </a:ln>
      </xdr:spPr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53</xdr:col>
      <xdr:colOff>47625</xdr:colOff>
      <xdr:row>14</xdr:row>
      <xdr:rowOff>0</xdr:rowOff>
    </xdr:to>
    <xdr:sp macro="" textlink="">
      <xdr:nvSpPr>
        <xdr:cNvPr id="8198" name="Text 6">
          <a:extLst>
            <a:ext uri="{FF2B5EF4-FFF2-40B4-BE49-F238E27FC236}">
              <a16:creationId xmlns:a16="http://schemas.microsoft.com/office/drawing/2014/main" id="{35FB9630-596F-0D4B-A493-842629832BA7}"/>
            </a:ext>
          </a:extLst>
        </xdr:cNvPr>
        <xdr:cNvSpPr txBox="1">
          <a:spLocks noChangeArrowheads="1"/>
        </xdr:cNvSpPr>
      </xdr:nvSpPr>
      <xdr:spPr bwMode="auto">
        <a:xfrm>
          <a:off x="2333625" y="628650"/>
          <a:ext cx="1247775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Stimmberechtigte</a:t>
          </a:r>
        </a:p>
      </xdr:txBody>
    </xdr:sp>
    <xdr:clientData/>
  </xdr:twoCellAnchor>
  <xdr:twoCellAnchor editAs="oneCell">
    <xdr:from>
      <xdr:col>22</xdr:col>
      <xdr:colOff>0</xdr:colOff>
      <xdr:row>27</xdr:row>
      <xdr:rowOff>0</xdr:rowOff>
    </xdr:from>
    <xdr:to>
      <xdr:col>66</xdr:col>
      <xdr:colOff>0</xdr:colOff>
      <xdr:row>34</xdr:row>
      <xdr:rowOff>0</xdr:rowOff>
    </xdr:to>
    <xdr:sp macro="" textlink="">
      <xdr:nvSpPr>
        <xdr:cNvPr id="8200" name="Text 8">
          <a:extLst>
            <a:ext uri="{FF2B5EF4-FFF2-40B4-BE49-F238E27FC236}">
              <a16:creationId xmlns:a16="http://schemas.microsoft.com/office/drawing/2014/main" id="{41EB3BB0-C00F-9620-DBD5-48314596040A}"/>
            </a:ext>
          </a:extLst>
        </xdr:cNvPr>
        <xdr:cNvSpPr txBox="1">
          <a:spLocks noChangeArrowheads="1"/>
        </xdr:cNvSpPr>
      </xdr:nvSpPr>
      <xdr:spPr bwMode="auto">
        <a:xfrm>
          <a:off x="1466850" y="1543050"/>
          <a:ext cx="29337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Stadtrat</a:t>
          </a:r>
        </a:p>
      </xdr:txBody>
    </xdr:sp>
    <xdr:clientData/>
  </xdr:twoCellAnchor>
  <xdr:twoCellAnchor editAs="oneCell">
    <xdr:from>
      <xdr:col>20</xdr:col>
      <xdr:colOff>19050</xdr:colOff>
      <xdr:row>18</xdr:row>
      <xdr:rowOff>0</xdr:rowOff>
    </xdr:from>
    <xdr:to>
      <xdr:col>67</xdr:col>
      <xdr:colOff>47625</xdr:colOff>
      <xdr:row>25</xdr:row>
      <xdr:rowOff>0</xdr:rowOff>
    </xdr:to>
    <xdr:sp macro="" textlink="">
      <xdr:nvSpPr>
        <xdr:cNvPr id="8193" name="Rectangle 1">
          <a:extLst>
            <a:ext uri="{FF2B5EF4-FFF2-40B4-BE49-F238E27FC236}">
              <a16:creationId xmlns:a16="http://schemas.microsoft.com/office/drawing/2014/main" id="{5BB00EEE-1325-4E01-C12F-666AA087F785}"/>
            </a:ext>
          </a:extLst>
        </xdr:cNvPr>
        <xdr:cNvSpPr>
          <a:spLocks noChangeArrowheads="1"/>
        </xdr:cNvSpPr>
      </xdr:nvSpPr>
      <xdr:spPr bwMode="auto">
        <a:xfrm>
          <a:off x="1352550" y="1028700"/>
          <a:ext cx="31623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21</xdr:col>
      <xdr:colOff>9525</xdr:colOff>
      <xdr:row>22</xdr:row>
      <xdr:rowOff>9525</xdr:rowOff>
    </xdr:from>
    <xdr:to>
      <xdr:col>43</xdr:col>
      <xdr:colOff>47625</xdr:colOff>
      <xdr:row>24</xdr:row>
      <xdr:rowOff>38100</xdr:rowOff>
    </xdr:to>
    <xdr:sp macro="" textlink="">
      <xdr:nvSpPr>
        <xdr:cNvPr id="8196" name="Text 4">
          <a:extLst>
            <a:ext uri="{FF2B5EF4-FFF2-40B4-BE49-F238E27FC236}">
              <a16:creationId xmlns:a16="http://schemas.microsoft.com/office/drawing/2014/main" id="{E90EDBBC-0248-1020-A2F2-5E0126228E08}"/>
            </a:ext>
          </a:extLst>
        </xdr:cNvPr>
        <xdr:cNvSpPr txBox="1">
          <a:spLocks noChangeArrowheads="1"/>
        </xdr:cNvSpPr>
      </xdr:nvSpPr>
      <xdr:spPr bwMode="auto">
        <a:xfrm>
          <a:off x="1409700" y="1266825"/>
          <a:ext cx="150495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Geschäftsprüfungskommission   </a:t>
          </a:r>
        </a:p>
      </xdr:txBody>
    </xdr:sp>
    <xdr:clientData/>
  </xdr:twoCellAnchor>
  <xdr:twoCellAnchor editAs="oneCell">
    <xdr:from>
      <xdr:col>35</xdr:col>
      <xdr:colOff>0</xdr:colOff>
      <xdr:row>18</xdr:row>
      <xdr:rowOff>19050</xdr:rowOff>
    </xdr:from>
    <xdr:to>
      <xdr:col>53</xdr:col>
      <xdr:colOff>19050</xdr:colOff>
      <xdr:row>21</xdr:row>
      <xdr:rowOff>9525</xdr:rowOff>
    </xdr:to>
    <xdr:sp macro="" textlink="">
      <xdr:nvSpPr>
        <xdr:cNvPr id="8195" name="Text 3">
          <a:extLst>
            <a:ext uri="{FF2B5EF4-FFF2-40B4-BE49-F238E27FC236}">
              <a16:creationId xmlns:a16="http://schemas.microsoft.com/office/drawing/2014/main" id="{15F727E1-FF21-CB3D-E434-08665EA4BFA7}"/>
            </a:ext>
          </a:extLst>
        </xdr:cNvPr>
        <xdr:cNvSpPr txBox="1">
          <a:spLocks noChangeArrowheads="1"/>
        </xdr:cNvSpPr>
      </xdr:nvSpPr>
      <xdr:spPr bwMode="auto">
        <a:xfrm>
          <a:off x="2333625" y="1047750"/>
          <a:ext cx="12192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Gemeinderat</a:t>
          </a:r>
        </a:p>
      </xdr:txBody>
    </xdr:sp>
    <xdr:clientData/>
  </xdr:twoCellAnchor>
  <xdr:twoCellAnchor editAs="oneCell">
    <xdr:from>
      <xdr:col>22</xdr:col>
      <xdr:colOff>0</xdr:colOff>
      <xdr:row>8</xdr:row>
      <xdr:rowOff>0</xdr:rowOff>
    </xdr:from>
    <xdr:to>
      <xdr:col>44</xdr:col>
      <xdr:colOff>0</xdr:colOff>
      <xdr:row>13</xdr:row>
      <xdr:rowOff>0</xdr:rowOff>
    </xdr:to>
    <xdr:sp macro="" textlink="">
      <xdr:nvSpPr>
        <xdr:cNvPr id="8204" name="Line 12">
          <a:extLst>
            <a:ext uri="{FF2B5EF4-FFF2-40B4-BE49-F238E27FC236}">
              <a16:creationId xmlns:a16="http://schemas.microsoft.com/office/drawing/2014/main" id="{57883433-5614-C4C3-6EFA-0033B2E33A06}"/>
            </a:ext>
          </a:extLst>
        </xdr:cNvPr>
        <xdr:cNvSpPr>
          <a:spLocks noChangeShapeType="1"/>
        </xdr:cNvSpPr>
      </xdr:nvSpPr>
      <xdr:spPr bwMode="auto">
        <a:xfrm flipV="1">
          <a:off x="1466850" y="457200"/>
          <a:ext cx="1466850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22</xdr:col>
      <xdr:colOff>0</xdr:colOff>
      <xdr:row>13</xdr:row>
      <xdr:rowOff>0</xdr:rowOff>
    </xdr:from>
    <xdr:to>
      <xdr:col>44</xdr:col>
      <xdr:colOff>0</xdr:colOff>
      <xdr:row>16</xdr:row>
      <xdr:rowOff>0</xdr:rowOff>
    </xdr:to>
    <xdr:sp macro="" textlink="">
      <xdr:nvSpPr>
        <xdr:cNvPr id="8207" name="Line 15">
          <a:extLst>
            <a:ext uri="{FF2B5EF4-FFF2-40B4-BE49-F238E27FC236}">
              <a16:creationId xmlns:a16="http://schemas.microsoft.com/office/drawing/2014/main" id="{E03FCFBF-9632-9AFB-02E6-1EF2BAC4B887}"/>
            </a:ext>
          </a:extLst>
        </xdr:cNvPr>
        <xdr:cNvSpPr>
          <a:spLocks noChangeShapeType="1"/>
        </xdr:cNvSpPr>
      </xdr:nvSpPr>
      <xdr:spPr bwMode="auto">
        <a:xfrm>
          <a:off x="1466850" y="742950"/>
          <a:ext cx="146685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44</xdr:col>
      <xdr:colOff>0</xdr:colOff>
      <xdr:row>8</xdr:row>
      <xdr:rowOff>0</xdr:rowOff>
    </xdr:from>
    <xdr:to>
      <xdr:col>66</xdr:col>
      <xdr:colOff>0</xdr:colOff>
      <xdr:row>13</xdr:row>
      <xdr:rowOff>0</xdr:rowOff>
    </xdr:to>
    <xdr:sp macro="" textlink="">
      <xdr:nvSpPr>
        <xdr:cNvPr id="8208" name="Line 16">
          <a:extLst>
            <a:ext uri="{FF2B5EF4-FFF2-40B4-BE49-F238E27FC236}">
              <a16:creationId xmlns:a16="http://schemas.microsoft.com/office/drawing/2014/main" id="{FACAEDA0-9A35-5870-DDC5-8B423796A7D5}"/>
            </a:ext>
          </a:extLst>
        </xdr:cNvPr>
        <xdr:cNvSpPr>
          <a:spLocks noChangeShapeType="1"/>
        </xdr:cNvSpPr>
      </xdr:nvSpPr>
      <xdr:spPr bwMode="auto">
        <a:xfrm flipH="1" flipV="1">
          <a:off x="2933700" y="457200"/>
          <a:ext cx="1466850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44</xdr:col>
      <xdr:colOff>0</xdr:colOff>
      <xdr:row>13</xdr:row>
      <xdr:rowOff>0</xdr:rowOff>
    </xdr:from>
    <xdr:to>
      <xdr:col>66</xdr:col>
      <xdr:colOff>0</xdr:colOff>
      <xdr:row>16</xdr:row>
      <xdr:rowOff>0</xdr:rowOff>
    </xdr:to>
    <xdr:sp macro="" textlink="">
      <xdr:nvSpPr>
        <xdr:cNvPr id="8209" name="Line 17">
          <a:extLst>
            <a:ext uri="{FF2B5EF4-FFF2-40B4-BE49-F238E27FC236}">
              <a16:creationId xmlns:a16="http://schemas.microsoft.com/office/drawing/2014/main" id="{9F7757A4-254B-2689-E6D5-6549C58B0423}"/>
            </a:ext>
          </a:extLst>
        </xdr:cNvPr>
        <xdr:cNvSpPr>
          <a:spLocks noChangeShapeType="1"/>
        </xdr:cNvSpPr>
      </xdr:nvSpPr>
      <xdr:spPr bwMode="auto">
        <a:xfrm flipH="1">
          <a:off x="2933700" y="742950"/>
          <a:ext cx="146685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32</xdr:col>
      <xdr:colOff>0</xdr:colOff>
      <xdr:row>36</xdr:row>
      <xdr:rowOff>0</xdr:rowOff>
    </xdr:from>
    <xdr:to>
      <xdr:col>56</xdr:col>
      <xdr:colOff>0</xdr:colOff>
      <xdr:row>43</xdr:row>
      <xdr:rowOff>0</xdr:rowOff>
    </xdr:to>
    <xdr:sp macro="" textlink="">
      <xdr:nvSpPr>
        <xdr:cNvPr id="8212" name="Text 20">
          <a:extLst>
            <a:ext uri="{FF2B5EF4-FFF2-40B4-BE49-F238E27FC236}">
              <a16:creationId xmlns:a16="http://schemas.microsoft.com/office/drawing/2014/main" id="{3355EC2D-A24D-FF93-7B18-286B80E02090}"/>
            </a:ext>
          </a:extLst>
        </xdr:cNvPr>
        <xdr:cNvSpPr txBox="1">
          <a:spLocks noChangeArrowheads="1"/>
        </xdr:cNvSpPr>
      </xdr:nvSpPr>
      <xdr:spPr bwMode="auto">
        <a:xfrm>
          <a:off x="2133600" y="2057400"/>
          <a:ext cx="16002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Verwaltungsdirektor</a:t>
          </a:r>
          <a:endParaRPr lang="de-CH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>
    <xdr:from>
      <xdr:col>20</xdr:col>
      <xdr:colOff>28575</xdr:colOff>
      <xdr:row>22</xdr:row>
      <xdr:rowOff>0</xdr:rowOff>
    </xdr:from>
    <xdr:to>
      <xdr:col>68</xdr:col>
      <xdr:colOff>0</xdr:colOff>
      <xdr:row>22</xdr:row>
      <xdr:rowOff>0</xdr:rowOff>
    </xdr:to>
    <xdr:sp macro="" textlink="">
      <xdr:nvSpPr>
        <xdr:cNvPr id="8194" name="Line 2">
          <a:extLst>
            <a:ext uri="{FF2B5EF4-FFF2-40B4-BE49-F238E27FC236}">
              <a16:creationId xmlns:a16="http://schemas.microsoft.com/office/drawing/2014/main" id="{5CC59158-A815-7386-3CFA-7B267128588D}"/>
            </a:ext>
          </a:extLst>
        </xdr:cNvPr>
        <xdr:cNvSpPr>
          <a:spLocks noChangeShapeType="1"/>
        </xdr:cNvSpPr>
      </xdr:nvSpPr>
      <xdr:spPr bwMode="auto">
        <a:xfrm>
          <a:off x="1362075" y="1257300"/>
          <a:ext cx="3171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</xdr:col>
      <xdr:colOff>9525</xdr:colOff>
      <xdr:row>50</xdr:row>
      <xdr:rowOff>0</xdr:rowOff>
    </xdr:from>
    <xdr:to>
      <xdr:col>26</xdr:col>
      <xdr:colOff>0</xdr:colOff>
      <xdr:row>55</xdr:row>
      <xdr:rowOff>19050</xdr:rowOff>
    </xdr:to>
    <xdr:sp macro="" textlink="">
      <xdr:nvSpPr>
        <xdr:cNvPr id="8215" name="Text 23">
          <a:extLst>
            <a:ext uri="{FF2B5EF4-FFF2-40B4-BE49-F238E27FC236}">
              <a16:creationId xmlns:a16="http://schemas.microsoft.com/office/drawing/2014/main" id="{C045C771-8E38-DE66-8B79-39770CB8F7E3}"/>
            </a:ext>
          </a:extLst>
        </xdr:cNvPr>
        <xdr:cNvSpPr txBox="1">
          <a:spLocks noChangeArrowheads="1"/>
        </xdr:cNvSpPr>
      </xdr:nvSpPr>
      <xdr:spPr bwMode="auto">
        <a:xfrm>
          <a:off x="409575" y="2857500"/>
          <a:ext cx="13239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Stadtpräsident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Fehr</a:t>
          </a:r>
        </a:p>
      </xdr:txBody>
    </xdr:sp>
    <xdr:clientData/>
  </xdr:twoCellAnchor>
  <xdr:twoCellAnchor editAs="oneCell">
    <xdr:from>
      <xdr:col>6</xdr:col>
      <xdr:colOff>0</xdr:colOff>
      <xdr:row>59</xdr:row>
      <xdr:rowOff>38100</xdr:rowOff>
    </xdr:from>
    <xdr:to>
      <xdr:col>26</xdr:col>
      <xdr:colOff>0</xdr:colOff>
      <xdr:row>68</xdr:row>
      <xdr:rowOff>47625</xdr:rowOff>
    </xdr:to>
    <xdr:sp macro="" textlink="">
      <xdr:nvSpPr>
        <xdr:cNvPr id="8239" name="Text 47">
          <a:extLst>
            <a:ext uri="{FF2B5EF4-FFF2-40B4-BE49-F238E27FC236}">
              <a16:creationId xmlns:a16="http://schemas.microsoft.com/office/drawing/2014/main" id="{F1387E93-D45E-B8DC-7EFD-7264C4A8B08A}"/>
            </a:ext>
          </a:extLst>
        </xdr:cNvPr>
        <xdr:cNvSpPr txBox="1">
          <a:spLocks noChangeArrowheads="1"/>
        </xdr:cNvSpPr>
      </xdr:nvSpPr>
      <xdr:spPr bwMode="auto">
        <a:xfrm>
          <a:off x="400050" y="3409950"/>
          <a:ext cx="133350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Finanz- und Liegenschaftenvorstand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Brühlmann</a:t>
          </a:r>
        </a:p>
      </xdr:txBody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26</xdr:col>
      <xdr:colOff>0</xdr:colOff>
      <xdr:row>122</xdr:row>
      <xdr:rowOff>19050</xdr:rowOff>
    </xdr:to>
    <xdr:sp macro="" textlink="">
      <xdr:nvSpPr>
        <xdr:cNvPr id="8241" name="Text 49">
          <a:extLst>
            <a:ext uri="{FF2B5EF4-FFF2-40B4-BE49-F238E27FC236}">
              <a16:creationId xmlns:a16="http://schemas.microsoft.com/office/drawing/2014/main" id="{06F73193-1C7E-C782-362F-AE041544D62C}"/>
            </a:ext>
          </a:extLst>
        </xdr:cNvPr>
        <xdr:cNvSpPr txBox="1">
          <a:spLocks noChangeArrowheads="1"/>
        </xdr:cNvSpPr>
      </xdr:nvSpPr>
      <xdr:spPr bwMode="auto">
        <a:xfrm>
          <a:off x="400050" y="66865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Sozialvorsteherin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Bührer</a:t>
          </a:r>
        </a:p>
      </xdr:txBody>
    </xdr:sp>
    <xdr:clientData/>
  </xdr:twoCellAnchor>
  <xdr:twoCellAnchor editAs="oneCell">
    <xdr:from>
      <xdr:col>10</xdr:col>
      <xdr:colOff>0</xdr:colOff>
      <xdr:row>124</xdr:row>
      <xdr:rowOff>0</xdr:rowOff>
    </xdr:from>
    <xdr:to>
      <xdr:col>28</xdr:col>
      <xdr:colOff>0</xdr:colOff>
      <xdr:row>127</xdr:row>
      <xdr:rowOff>19050</xdr:rowOff>
    </xdr:to>
    <xdr:sp macro="" textlink="">
      <xdr:nvSpPr>
        <xdr:cNvPr id="8243" name="Text 51">
          <a:extLst>
            <a:ext uri="{FF2B5EF4-FFF2-40B4-BE49-F238E27FC236}">
              <a16:creationId xmlns:a16="http://schemas.microsoft.com/office/drawing/2014/main" id="{A982E139-612D-13A5-1FFE-22576CA424D7}"/>
            </a:ext>
          </a:extLst>
        </xdr:cNvPr>
        <xdr:cNvSpPr txBox="1">
          <a:spLocks noChangeArrowheads="1"/>
        </xdr:cNvSpPr>
      </xdr:nvSpPr>
      <xdr:spPr bwMode="auto">
        <a:xfrm>
          <a:off x="666750" y="7086600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Fürsorgebehörde</a:t>
          </a:r>
        </a:p>
      </xdr:txBody>
    </xdr:sp>
    <xdr:clientData/>
  </xdr:twoCellAnchor>
  <xdr:twoCellAnchor editAs="oneCell">
    <xdr:from>
      <xdr:col>10</xdr:col>
      <xdr:colOff>0</xdr:colOff>
      <xdr:row>129</xdr:row>
      <xdr:rowOff>0</xdr:rowOff>
    </xdr:from>
    <xdr:to>
      <xdr:col>28</xdr:col>
      <xdr:colOff>9525</xdr:colOff>
      <xdr:row>132</xdr:row>
      <xdr:rowOff>19050</xdr:rowOff>
    </xdr:to>
    <xdr:sp macro="" textlink="">
      <xdr:nvSpPr>
        <xdr:cNvPr id="8259" name="Text 67">
          <a:extLst>
            <a:ext uri="{FF2B5EF4-FFF2-40B4-BE49-F238E27FC236}">
              <a16:creationId xmlns:a16="http://schemas.microsoft.com/office/drawing/2014/main" id="{977D7C1B-7469-A5F4-836C-6DD0B06F3EC1}"/>
            </a:ext>
          </a:extLst>
        </xdr:cNvPr>
        <xdr:cNvSpPr txBox="1">
          <a:spLocks noChangeArrowheads="1"/>
        </xdr:cNvSpPr>
      </xdr:nvSpPr>
      <xdr:spPr bwMode="auto">
        <a:xfrm>
          <a:off x="666750" y="7372350"/>
          <a:ext cx="120967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Vormundschaftsbehörde</a:t>
          </a:r>
        </a:p>
      </xdr:txBody>
    </xdr:sp>
    <xdr:clientData/>
  </xdr:twoCellAnchor>
  <xdr:twoCellAnchor editAs="oneCell">
    <xdr:from>
      <xdr:col>10</xdr:col>
      <xdr:colOff>9525</xdr:colOff>
      <xdr:row>141</xdr:row>
      <xdr:rowOff>9525</xdr:rowOff>
    </xdr:from>
    <xdr:to>
      <xdr:col>28</xdr:col>
      <xdr:colOff>9525</xdr:colOff>
      <xdr:row>144</xdr:row>
      <xdr:rowOff>28575</xdr:rowOff>
    </xdr:to>
    <xdr:sp macro="" textlink="">
      <xdr:nvSpPr>
        <xdr:cNvPr id="8261" name="Text 69">
          <a:extLst>
            <a:ext uri="{FF2B5EF4-FFF2-40B4-BE49-F238E27FC236}">
              <a16:creationId xmlns:a16="http://schemas.microsoft.com/office/drawing/2014/main" id="{A39D90D9-2ABE-0599-DF10-478EDE4B7CB0}"/>
            </a:ext>
          </a:extLst>
        </xdr:cNvPr>
        <xdr:cNvSpPr txBox="1">
          <a:spLocks noChangeArrowheads="1"/>
        </xdr:cNvSpPr>
      </xdr:nvSpPr>
      <xdr:spPr bwMode="auto">
        <a:xfrm>
          <a:off x="676275" y="8067675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Schulpflege</a:t>
          </a:r>
        </a:p>
      </xdr:txBody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26</xdr:col>
      <xdr:colOff>47625</xdr:colOff>
      <xdr:row>110</xdr:row>
      <xdr:rowOff>19050</xdr:rowOff>
    </xdr:to>
    <xdr:sp macro="" textlink="">
      <xdr:nvSpPr>
        <xdr:cNvPr id="8262" name="Text 70">
          <a:extLst>
            <a:ext uri="{FF2B5EF4-FFF2-40B4-BE49-F238E27FC236}">
              <a16:creationId xmlns:a16="http://schemas.microsoft.com/office/drawing/2014/main" id="{D18C9EFF-9BF4-6437-56BA-F8A7D1311FB6}"/>
            </a:ext>
          </a:extLst>
        </xdr:cNvPr>
        <xdr:cNvSpPr txBox="1">
          <a:spLocks noChangeArrowheads="1"/>
        </xdr:cNvSpPr>
      </xdr:nvSpPr>
      <xdr:spPr bwMode="auto">
        <a:xfrm>
          <a:off x="400050" y="6000750"/>
          <a:ext cx="138112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Gesundheitsvorsteherin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Mäder</a:t>
          </a:r>
        </a:p>
      </xdr:txBody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26</xdr:col>
      <xdr:colOff>0</xdr:colOff>
      <xdr:row>100</xdr:row>
      <xdr:rowOff>19050</xdr:rowOff>
    </xdr:to>
    <xdr:sp macro="" textlink="">
      <xdr:nvSpPr>
        <xdr:cNvPr id="8265" name="Text 73">
          <a:extLst>
            <a:ext uri="{FF2B5EF4-FFF2-40B4-BE49-F238E27FC236}">
              <a16:creationId xmlns:a16="http://schemas.microsoft.com/office/drawing/2014/main" id="{7A50B897-45F6-C918-FF75-9A0210619579}"/>
            </a:ext>
          </a:extLst>
        </xdr:cNvPr>
        <xdr:cNvSpPr txBox="1">
          <a:spLocks noChangeArrowheads="1"/>
        </xdr:cNvSpPr>
      </xdr:nvSpPr>
      <xdr:spPr bwMode="auto">
        <a:xfrm>
          <a:off x="400050" y="5029200"/>
          <a:ext cx="1333500" cy="704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Vorstand Bevölkerungs-dienste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V. Perego</a:t>
          </a:r>
        </a:p>
      </xdr:txBody>
    </xdr:sp>
    <xdr:clientData/>
  </xdr:twoCellAnchor>
  <xdr:twoCellAnchor editAs="oneCell">
    <xdr:from>
      <xdr:col>6</xdr:col>
      <xdr:colOff>0</xdr:colOff>
      <xdr:row>74</xdr:row>
      <xdr:rowOff>0</xdr:rowOff>
    </xdr:from>
    <xdr:to>
      <xdr:col>26</xdr:col>
      <xdr:colOff>0</xdr:colOff>
      <xdr:row>82</xdr:row>
      <xdr:rowOff>47625</xdr:rowOff>
    </xdr:to>
    <xdr:sp macro="" textlink="">
      <xdr:nvSpPr>
        <xdr:cNvPr id="8268" name="Text 76">
          <a:extLst>
            <a:ext uri="{FF2B5EF4-FFF2-40B4-BE49-F238E27FC236}">
              <a16:creationId xmlns:a16="http://schemas.microsoft.com/office/drawing/2014/main" id="{F1809C9F-5439-DD50-8FA5-46A4672BF1A3}"/>
            </a:ext>
          </a:extLst>
        </xdr:cNvPr>
        <xdr:cNvSpPr txBox="1">
          <a:spLocks noChangeArrowheads="1"/>
        </xdr:cNvSpPr>
      </xdr:nvSpPr>
      <xdr:spPr bwMode="auto">
        <a:xfrm>
          <a:off x="400050" y="4229100"/>
          <a:ext cx="1333500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Bau- und Versorgungsvorstand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Epli</a:t>
          </a:r>
        </a:p>
      </xdr:txBody>
    </xdr:sp>
    <xdr:clientData/>
  </xdr:twoCellAnchor>
  <xdr:twoCellAnchor editAs="oneCell">
    <xdr:from>
      <xdr:col>62</xdr:col>
      <xdr:colOff>0</xdr:colOff>
      <xdr:row>49</xdr:row>
      <xdr:rowOff>47625</xdr:rowOff>
    </xdr:from>
    <xdr:to>
      <xdr:col>82</xdr:col>
      <xdr:colOff>0</xdr:colOff>
      <xdr:row>55</xdr:row>
      <xdr:rowOff>9525</xdr:rowOff>
    </xdr:to>
    <xdr:sp macro="" textlink="">
      <xdr:nvSpPr>
        <xdr:cNvPr id="8272" name="Text 80">
          <a:extLst>
            <a:ext uri="{FF2B5EF4-FFF2-40B4-BE49-F238E27FC236}">
              <a16:creationId xmlns:a16="http://schemas.microsoft.com/office/drawing/2014/main" id="{ADED2BB2-6050-7100-F5DD-95FDAFF564CC}"/>
            </a:ext>
          </a:extLst>
        </xdr:cNvPr>
        <xdr:cNvSpPr txBox="1">
          <a:spLocks noChangeArrowheads="1"/>
        </xdr:cNvSpPr>
      </xdr:nvSpPr>
      <xdr:spPr bwMode="auto">
        <a:xfrm>
          <a:off x="4133850" y="2847975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Präsidialabteilung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 editAs="oneCell">
    <xdr:from>
      <xdr:col>62</xdr:col>
      <xdr:colOff>0</xdr:colOff>
      <xdr:row>61</xdr:row>
      <xdr:rowOff>47625</xdr:rowOff>
    </xdr:from>
    <xdr:to>
      <xdr:col>82</xdr:col>
      <xdr:colOff>0</xdr:colOff>
      <xdr:row>67</xdr:row>
      <xdr:rowOff>9525</xdr:rowOff>
    </xdr:to>
    <xdr:sp macro="" textlink="">
      <xdr:nvSpPr>
        <xdr:cNvPr id="8273" name="Text 81">
          <a:extLst>
            <a:ext uri="{FF2B5EF4-FFF2-40B4-BE49-F238E27FC236}">
              <a16:creationId xmlns:a16="http://schemas.microsoft.com/office/drawing/2014/main" id="{0AD0AD20-02D0-86D7-6941-7E1A9AF0E785}"/>
            </a:ext>
          </a:extLst>
        </xdr:cNvPr>
        <xdr:cNvSpPr txBox="1">
          <a:spLocks noChangeArrowheads="1"/>
        </xdr:cNvSpPr>
      </xdr:nvSpPr>
      <xdr:spPr bwMode="auto">
        <a:xfrm>
          <a:off x="4133850" y="3533775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H.U. Schmid</a:t>
          </a:r>
        </a:p>
      </xdr:txBody>
    </xdr:sp>
    <xdr:clientData/>
  </xdr:twoCellAnchor>
  <xdr:twoCellAnchor editAs="oneCell">
    <xdr:from>
      <xdr:col>62</xdr:col>
      <xdr:colOff>9525</xdr:colOff>
      <xdr:row>117</xdr:row>
      <xdr:rowOff>0</xdr:rowOff>
    </xdr:from>
    <xdr:to>
      <xdr:col>82</xdr:col>
      <xdr:colOff>9525</xdr:colOff>
      <xdr:row>122</xdr:row>
      <xdr:rowOff>19050</xdr:rowOff>
    </xdr:to>
    <xdr:sp macro="" textlink="">
      <xdr:nvSpPr>
        <xdr:cNvPr id="8274" name="Text 82">
          <a:extLst>
            <a:ext uri="{FF2B5EF4-FFF2-40B4-BE49-F238E27FC236}">
              <a16:creationId xmlns:a16="http://schemas.microsoft.com/office/drawing/2014/main" id="{D11131CF-6D49-FA2A-9376-5401C25A2E89}"/>
            </a:ext>
          </a:extLst>
        </xdr:cNvPr>
        <xdr:cNvSpPr txBox="1">
          <a:spLocks noChangeArrowheads="1"/>
        </xdr:cNvSpPr>
      </xdr:nvSpPr>
      <xdr:spPr bwMode="auto">
        <a:xfrm>
          <a:off x="4143375" y="66865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E. Rutishauser</a:t>
          </a:r>
        </a:p>
      </xdr:txBody>
    </xdr:sp>
    <xdr:clientData/>
  </xdr:twoCellAnchor>
  <xdr:twoCellAnchor editAs="oneCell">
    <xdr:from>
      <xdr:col>62</xdr:col>
      <xdr:colOff>0</xdr:colOff>
      <xdr:row>69</xdr:row>
      <xdr:rowOff>9525</xdr:rowOff>
    </xdr:from>
    <xdr:to>
      <xdr:col>80</xdr:col>
      <xdr:colOff>0</xdr:colOff>
      <xdr:row>72</xdr:row>
      <xdr:rowOff>28575</xdr:rowOff>
    </xdr:to>
    <xdr:sp macro="" textlink="">
      <xdr:nvSpPr>
        <xdr:cNvPr id="8276" name="Text 84">
          <a:extLst>
            <a:ext uri="{FF2B5EF4-FFF2-40B4-BE49-F238E27FC236}">
              <a16:creationId xmlns:a16="http://schemas.microsoft.com/office/drawing/2014/main" id="{2213E4F5-7C2A-281A-70C9-20D944F155E8}"/>
            </a:ext>
          </a:extLst>
        </xdr:cNvPr>
        <xdr:cNvSpPr txBox="1">
          <a:spLocks noChangeArrowheads="1"/>
        </xdr:cNvSpPr>
      </xdr:nvSpPr>
      <xdr:spPr bwMode="auto">
        <a:xfrm>
          <a:off x="4133850" y="3952875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Liegenschaften</a:t>
          </a:r>
        </a:p>
      </xdr:txBody>
    </xdr:sp>
    <xdr:clientData/>
  </xdr:twoCellAnchor>
  <xdr:twoCellAnchor editAs="oneCell">
    <xdr:from>
      <xdr:col>61</xdr:col>
      <xdr:colOff>0</xdr:colOff>
      <xdr:row>105</xdr:row>
      <xdr:rowOff>0</xdr:rowOff>
    </xdr:from>
    <xdr:to>
      <xdr:col>82</xdr:col>
      <xdr:colOff>0</xdr:colOff>
      <xdr:row>110</xdr:row>
      <xdr:rowOff>19050</xdr:rowOff>
    </xdr:to>
    <xdr:sp macro="" textlink="">
      <xdr:nvSpPr>
        <xdr:cNvPr id="8277" name="Text 85">
          <a:extLst>
            <a:ext uri="{FF2B5EF4-FFF2-40B4-BE49-F238E27FC236}">
              <a16:creationId xmlns:a16="http://schemas.microsoft.com/office/drawing/2014/main" id="{F59CECD1-1C69-7224-2818-C85860915B91}"/>
            </a:ext>
          </a:extLst>
        </xdr:cNvPr>
        <xdr:cNvSpPr txBox="1">
          <a:spLocks noChangeArrowheads="1"/>
        </xdr:cNvSpPr>
      </xdr:nvSpPr>
      <xdr:spPr bwMode="auto">
        <a:xfrm>
          <a:off x="4067175" y="6000750"/>
          <a:ext cx="14001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 &amp; Umweltabt.</a:t>
          </a:r>
          <a:endParaRPr lang="de-CH" sz="8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Bachmann</a:t>
          </a:r>
        </a:p>
      </xdr:txBody>
    </xdr:sp>
    <xdr:clientData/>
  </xdr:twoCellAnchor>
  <xdr:twoCellAnchor editAs="oneCell">
    <xdr:from>
      <xdr:col>62</xdr:col>
      <xdr:colOff>0</xdr:colOff>
      <xdr:row>75</xdr:row>
      <xdr:rowOff>38100</xdr:rowOff>
    </xdr:from>
    <xdr:to>
      <xdr:col>82</xdr:col>
      <xdr:colOff>0</xdr:colOff>
      <xdr:row>81</xdr:row>
      <xdr:rowOff>0</xdr:rowOff>
    </xdr:to>
    <xdr:sp macro="" textlink="">
      <xdr:nvSpPr>
        <xdr:cNvPr id="8279" name="Text 87">
          <a:extLst>
            <a:ext uri="{FF2B5EF4-FFF2-40B4-BE49-F238E27FC236}">
              <a16:creationId xmlns:a16="http://schemas.microsoft.com/office/drawing/2014/main" id="{DF35ACF0-1A6C-6058-AB5B-B380259D184D}"/>
            </a:ext>
          </a:extLst>
        </xdr:cNvPr>
        <xdr:cNvSpPr txBox="1">
          <a:spLocks noChangeArrowheads="1"/>
        </xdr:cNvSpPr>
      </xdr:nvSpPr>
      <xdr:spPr bwMode="auto">
        <a:xfrm>
          <a:off x="4133850" y="43243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Bauamt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Stadler</a:t>
          </a:r>
        </a:p>
      </xdr:txBody>
    </xdr:sp>
    <xdr:clientData/>
  </xdr:twoCellAnchor>
  <xdr:twoCellAnchor>
    <xdr:from>
      <xdr:col>16</xdr:col>
      <xdr:colOff>0</xdr:colOff>
      <xdr:row>1</xdr:row>
      <xdr:rowOff>0</xdr:rowOff>
    </xdr:from>
    <xdr:to>
      <xdr:col>72</xdr:col>
      <xdr:colOff>0</xdr:colOff>
      <xdr:row>5</xdr:row>
      <xdr:rowOff>0</xdr:rowOff>
    </xdr:to>
    <xdr:sp macro="" textlink="">
      <xdr:nvSpPr>
        <xdr:cNvPr id="8282" name="Text 90">
          <a:extLst>
            <a:ext uri="{FF2B5EF4-FFF2-40B4-BE49-F238E27FC236}">
              <a16:creationId xmlns:a16="http://schemas.microsoft.com/office/drawing/2014/main" id="{2A12B3D1-C043-0F90-E4C4-40F1A2CB346D}"/>
            </a:ext>
          </a:extLst>
        </xdr:cNvPr>
        <xdr:cNvSpPr txBox="1">
          <a:spLocks noChangeArrowheads="1"/>
        </xdr:cNvSpPr>
      </xdr:nvSpPr>
      <xdr:spPr bwMode="auto">
        <a:xfrm>
          <a:off x="1066800" y="57150"/>
          <a:ext cx="37338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Organigramm der Stadt Opfikon</a:t>
          </a:r>
        </a:p>
      </xdr:txBody>
    </xdr:sp>
    <xdr:clientData/>
  </xdr:twoCellAnchor>
  <xdr:twoCellAnchor>
    <xdr:from>
      <xdr:col>44</xdr:col>
      <xdr:colOff>0</xdr:colOff>
      <xdr:row>16</xdr:row>
      <xdr:rowOff>0</xdr:rowOff>
    </xdr:from>
    <xdr:to>
      <xdr:col>44</xdr:col>
      <xdr:colOff>0</xdr:colOff>
      <xdr:row>18</xdr:row>
      <xdr:rowOff>0</xdr:rowOff>
    </xdr:to>
    <xdr:sp macro="" textlink="">
      <xdr:nvSpPr>
        <xdr:cNvPr id="8283" name="Line 91">
          <a:extLst>
            <a:ext uri="{FF2B5EF4-FFF2-40B4-BE49-F238E27FC236}">
              <a16:creationId xmlns:a16="http://schemas.microsoft.com/office/drawing/2014/main" id="{B12EC045-2BB4-A866-3A66-2E44A51EDD9A}"/>
            </a:ext>
          </a:extLst>
        </xdr:cNvPr>
        <xdr:cNvSpPr>
          <a:spLocks noChangeShapeType="1"/>
        </xdr:cNvSpPr>
      </xdr:nvSpPr>
      <xdr:spPr bwMode="auto">
        <a:xfrm>
          <a:off x="2933700" y="91440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25</xdr:row>
      <xdr:rowOff>0</xdr:rowOff>
    </xdr:from>
    <xdr:to>
      <xdr:col>44</xdr:col>
      <xdr:colOff>0</xdr:colOff>
      <xdr:row>27</xdr:row>
      <xdr:rowOff>0</xdr:rowOff>
    </xdr:to>
    <xdr:sp macro="" textlink="">
      <xdr:nvSpPr>
        <xdr:cNvPr id="8284" name="Line 92">
          <a:extLst>
            <a:ext uri="{FF2B5EF4-FFF2-40B4-BE49-F238E27FC236}">
              <a16:creationId xmlns:a16="http://schemas.microsoft.com/office/drawing/2014/main" id="{F83B4F78-EBEB-318C-D57B-1FFF2DE83FEA}"/>
            </a:ext>
          </a:extLst>
        </xdr:cNvPr>
        <xdr:cNvSpPr>
          <a:spLocks noChangeShapeType="1"/>
        </xdr:cNvSpPr>
      </xdr:nvSpPr>
      <xdr:spPr bwMode="auto">
        <a:xfrm>
          <a:off x="2933700" y="142875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34</xdr:row>
      <xdr:rowOff>0</xdr:rowOff>
    </xdr:from>
    <xdr:to>
      <xdr:col>44</xdr:col>
      <xdr:colOff>0</xdr:colOff>
      <xdr:row>36</xdr:row>
      <xdr:rowOff>0</xdr:rowOff>
    </xdr:to>
    <xdr:sp macro="" textlink="">
      <xdr:nvSpPr>
        <xdr:cNvPr id="8285" name="Line 93">
          <a:extLst>
            <a:ext uri="{FF2B5EF4-FFF2-40B4-BE49-F238E27FC236}">
              <a16:creationId xmlns:a16="http://schemas.microsoft.com/office/drawing/2014/main" id="{BFC08BD9-C010-E898-7485-82D5E9089A26}"/>
            </a:ext>
          </a:extLst>
        </xdr:cNvPr>
        <xdr:cNvSpPr>
          <a:spLocks noChangeShapeType="1"/>
        </xdr:cNvSpPr>
      </xdr:nvSpPr>
      <xdr:spPr bwMode="auto">
        <a:xfrm>
          <a:off x="2933700" y="194310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28575</xdr:rowOff>
    </xdr:from>
    <xdr:to>
      <xdr:col>22</xdr:col>
      <xdr:colOff>0</xdr:colOff>
      <xdr:row>30</xdr:row>
      <xdr:rowOff>28575</xdr:rowOff>
    </xdr:to>
    <xdr:sp macro="" textlink="">
      <xdr:nvSpPr>
        <xdr:cNvPr id="8291" name="Line 99">
          <a:extLst>
            <a:ext uri="{FF2B5EF4-FFF2-40B4-BE49-F238E27FC236}">
              <a16:creationId xmlns:a16="http://schemas.microsoft.com/office/drawing/2014/main" id="{E492A752-12CF-0B94-FBE9-67DC24B35C1A}"/>
            </a:ext>
          </a:extLst>
        </xdr:cNvPr>
        <xdr:cNvSpPr>
          <a:spLocks noChangeShapeType="1"/>
        </xdr:cNvSpPr>
      </xdr:nvSpPr>
      <xdr:spPr bwMode="auto">
        <a:xfrm flipH="1">
          <a:off x="200025" y="1743075"/>
          <a:ext cx="1266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28575</xdr:rowOff>
    </xdr:from>
    <xdr:to>
      <xdr:col>3</xdr:col>
      <xdr:colOff>0</xdr:colOff>
      <xdr:row>136</xdr:row>
      <xdr:rowOff>28575</xdr:rowOff>
    </xdr:to>
    <xdr:sp macro="" textlink="">
      <xdr:nvSpPr>
        <xdr:cNvPr id="8293" name="Line 101">
          <a:extLst>
            <a:ext uri="{FF2B5EF4-FFF2-40B4-BE49-F238E27FC236}">
              <a16:creationId xmlns:a16="http://schemas.microsoft.com/office/drawing/2014/main" id="{B46C5ED0-A3CA-2D45-DAE6-7AAB4666DBF5}"/>
            </a:ext>
          </a:extLst>
        </xdr:cNvPr>
        <xdr:cNvSpPr>
          <a:spLocks noChangeShapeType="1"/>
        </xdr:cNvSpPr>
      </xdr:nvSpPr>
      <xdr:spPr bwMode="auto">
        <a:xfrm>
          <a:off x="200025" y="1743075"/>
          <a:ext cx="0" cy="6057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22</xdr:row>
      <xdr:rowOff>0</xdr:rowOff>
    </xdr:from>
    <xdr:to>
      <xdr:col>44</xdr:col>
      <xdr:colOff>0</xdr:colOff>
      <xdr:row>25</xdr:row>
      <xdr:rowOff>0</xdr:rowOff>
    </xdr:to>
    <xdr:sp macro="" textlink="">
      <xdr:nvSpPr>
        <xdr:cNvPr id="8294" name="Line 102">
          <a:extLst>
            <a:ext uri="{FF2B5EF4-FFF2-40B4-BE49-F238E27FC236}">
              <a16:creationId xmlns:a16="http://schemas.microsoft.com/office/drawing/2014/main" id="{F1AFF3D1-3772-D972-762D-EA12B3A59607}"/>
            </a:ext>
          </a:extLst>
        </xdr:cNvPr>
        <xdr:cNvSpPr>
          <a:spLocks noChangeShapeType="1"/>
        </xdr:cNvSpPr>
      </xdr:nvSpPr>
      <xdr:spPr bwMode="auto">
        <a:xfrm flipV="1">
          <a:off x="2933700" y="125730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52</xdr:row>
      <xdr:rowOff>38100</xdr:rowOff>
    </xdr:from>
    <xdr:to>
      <xdr:col>6</xdr:col>
      <xdr:colOff>0</xdr:colOff>
      <xdr:row>52</xdr:row>
      <xdr:rowOff>38100</xdr:rowOff>
    </xdr:to>
    <xdr:sp macro="" textlink="">
      <xdr:nvSpPr>
        <xdr:cNvPr id="8299" name="Line 107">
          <a:extLst>
            <a:ext uri="{FF2B5EF4-FFF2-40B4-BE49-F238E27FC236}">
              <a16:creationId xmlns:a16="http://schemas.microsoft.com/office/drawing/2014/main" id="{EA13C996-5585-34FA-13F3-4BD0EC9B6901}"/>
            </a:ext>
          </a:extLst>
        </xdr:cNvPr>
        <xdr:cNvSpPr>
          <a:spLocks noChangeShapeType="1"/>
        </xdr:cNvSpPr>
      </xdr:nvSpPr>
      <xdr:spPr bwMode="auto">
        <a:xfrm>
          <a:off x="200025" y="3009900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64</xdr:row>
      <xdr:rowOff>19050</xdr:rowOff>
    </xdr:from>
    <xdr:to>
      <xdr:col>5</xdr:col>
      <xdr:colOff>57150</xdr:colOff>
      <xdr:row>64</xdr:row>
      <xdr:rowOff>19050</xdr:rowOff>
    </xdr:to>
    <xdr:sp macro="" textlink="">
      <xdr:nvSpPr>
        <xdr:cNvPr id="8302" name="Line 110">
          <a:extLst>
            <a:ext uri="{FF2B5EF4-FFF2-40B4-BE49-F238E27FC236}">
              <a16:creationId xmlns:a16="http://schemas.microsoft.com/office/drawing/2014/main" id="{56DD2B05-1F6F-1E39-882E-0E722FA9DCF9}"/>
            </a:ext>
          </a:extLst>
        </xdr:cNvPr>
        <xdr:cNvSpPr>
          <a:spLocks noChangeShapeType="1"/>
        </xdr:cNvSpPr>
      </xdr:nvSpPr>
      <xdr:spPr bwMode="auto">
        <a:xfrm flipV="1">
          <a:off x="200025" y="36766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119</xdr:row>
      <xdr:rowOff>28575</xdr:rowOff>
    </xdr:from>
    <xdr:to>
      <xdr:col>5</xdr:col>
      <xdr:colOff>57150</xdr:colOff>
      <xdr:row>119</xdr:row>
      <xdr:rowOff>28575</xdr:rowOff>
    </xdr:to>
    <xdr:sp macro="" textlink="">
      <xdr:nvSpPr>
        <xdr:cNvPr id="8303" name="Line 111">
          <a:extLst>
            <a:ext uri="{FF2B5EF4-FFF2-40B4-BE49-F238E27FC236}">
              <a16:creationId xmlns:a16="http://schemas.microsoft.com/office/drawing/2014/main" id="{FAE239DD-1F4A-76F3-D7DF-78D3CCDF76FA}"/>
            </a:ext>
          </a:extLst>
        </xdr:cNvPr>
        <xdr:cNvSpPr>
          <a:spLocks noChangeShapeType="1"/>
        </xdr:cNvSpPr>
      </xdr:nvSpPr>
      <xdr:spPr bwMode="auto">
        <a:xfrm>
          <a:off x="200025" y="68294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122</xdr:row>
      <xdr:rowOff>28575</xdr:rowOff>
    </xdr:from>
    <xdr:to>
      <xdr:col>8</xdr:col>
      <xdr:colOff>0</xdr:colOff>
      <xdr:row>130</xdr:row>
      <xdr:rowOff>28575</xdr:rowOff>
    </xdr:to>
    <xdr:sp macro="" textlink="">
      <xdr:nvSpPr>
        <xdr:cNvPr id="8304" name="Line 112">
          <a:extLst>
            <a:ext uri="{FF2B5EF4-FFF2-40B4-BE49-F238E27FC236}">
              <a16:creationId xmlns:a16="http://schemas.microsoft.com/office/drawing/2014/main" id="{134E8553-FA2D-7A78-0BE1-DA9E83493EDC}"/>
            </a:ext>
          </a:extLst>
        </xdr:cNvPr>
        <xdr:cNvSpPr>
          <a:spLocks noChangeShapeType="1"/>
        </xdr:cNvSpPr>
      </xdr:nvSpPr>
      <xdr:spPr bwMode="auto">
        <a:xfrm>
          <a:off x="533400" y="7000875"/>
          <a:ext cx="0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125</xdr:row>
      <xdr:rowOff>38100</xdr:rowOff>
    </xdr:from>
    <xdr:to>
      <xdr:col>9</xdr:col>
      <xdr:colOff>57150</xdr:colOff>
      <xdr:row>125</xdr:row>
      <xdr:rowOff>38100</xdr:rowOff>
    </xdr:to>
    <xdr:sp macro="" textlink="">
      <xdr:nvSpPr>
        <xdr:cNvPr id="8305" name="Line 113">
          <a:extLst>
            <a:ext uri="{FF2B5EF4-FFF2-40B4-BE49-F238E27FC236}">
              <a16:creationId xmlns:a16="http://schemas.microsoft.com/office/drawing/2014/main" id="{0BCCF2C2-776D-7D38-2C0F-4423A79641D2}"/>
            </a:ext>
          </a:extLst>
        </xdr:cNvPr>
        <xdr:cNvSpPr>
          <a:spLocks noChangeShapeType="1"/>
        </xdr:cNvSpPr>
      </xdr:nvSpPr>
      <xdr:spPr bwMode="auto">
        <a:xfrm>
          <a:off x="533400" y="7181850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130</xdr:row>
      <xdr:rowOff>28575</xdr:rowOff>
    </xdr:from>
    <xdr:to>
      <xdr:col>9</xdr:col>
      <xdr:colOff>57150</xdr:colOff>
      <xdr:row>130</xdr:row>
      <xdr:rowOff>28575</xdr:rowOff>
    </xdr:to>
    <xdr:sp macro="" textlink="">
      <xdr:nvSpPr>
        <xdr:cNvPr id="8306" name="Line 114">
          <a:extLst>
            <a:ext uri="{FF2B5EF4-FFF2-40B4-BE49-F238E27FC236}">
              <a16:creationId xmlns:a16="http://schemas.microsoft.com/office/drawing/2014/main" id="{12EA0E44-A9A8-3433-AEBE-F30BF3F40B4E}"/>
            </a:ext>
          </a:extLst>
        </xdr:cNvPr>
        <xdr:cNvSpPr>
          <a:spLocks noChangeShapeType="1"/>
        </xdr:cNvSpPr>
      </xdr:nvSpPr>
      <xdr:spPr bwMode="auto">
        <a:xfrm>
          <a:off x="533400" y="74580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38100</xdr:rowOff>
    </xdr:from>
    <xdr:to>
      <xdr:col>5</xdr:col>
      <xdr:colOff>57150</xdr:colOff>
      <xdr:row>136</xdr:row>
      <xdr:rowOff>38100</xdr:rowOff>
    </xdr:to>
    <xdr:sp macro="" textlink="">
      <xdr:nvSpPr>
        <xdr:cNvPr id="8307" name="Line 115">
          <a:extLst>
            <a:ext uri="{FF2B5EF4-FFF2-40B4-BE49-F238E27FC236}">
              <a16:creationId xmlns:a16="http://schemas.microsoft.com/office/drawing/2014/main" id="{ACB908CC-9A23-4048-0131-CEEB8073D2F4}"/>
            </a:ext>
          </a:extLst>
        </xdr:cNvPr>
        <xdr:cNvSpPr>
          <a:spLocks noChangeShapeType="1"/>
        </xdr:cNvSpPr>
      </xdr:nvSpPr>
      <xdr:spPr bwMode="auto">
        <a:xfrm>
          <a:off x="200025" y="78105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140</xdr:row>
      <xdr:rowOff>19050</xdr:rowOff>
    </xdr:from>
    <xdr:to>
      <xdr:col>8</xdr:col>
      <xdr:colOff>0</xdr:colOff>
      <xdr:row>143</xdr:row>
      <xdr:rowOff>19050</xdr:rowOff>
    </xdr:to>
    <xdr:sp macro="" textlink="">
      <xdr:nvSpPr>
        <xdr:cNvPr id="8308" name="Line 116">
          <a:extLst>
            <a:ext uri="{FF2B5EF4-FFF2-40B4-BE49-F238E27FC236}">
              <a16:creationId xmlns:a16="http://schemas.microsoft.com/office/drawing/2014/main" id="{C4A045D7-F61E-7B71-E368-8249527FD031}"/>
            </a:ext>
          </a:extLst>
        </xdr:cNvPr>
        <xdr:cNvSpPr>
          <a:spLocks noChangeShapeType="1"/>
        </xdr:cNvSpPr>
      </xdr:nvSpPr>
      <xdr:spPr bwMode="auto">
        <a:xfrm>
          <a:off x="533400" y="8020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143</xdr:row>
      <xdr:rowOff>9525</xdr:rowOff>
    </xdr:from>
    <xdr:to>
      <xdr:col>10</xdr:col>
      <xdr:colOff>0</xdr:colOff>
      <xdr:row>143</xdr:row>
      <xdr:rowOff>9525</xdr:rowOff>
    </xdr:to>
    <xdr:sp macro="" textlink="">
      <xdr:nvSpPr>
        <xdr:cNvPr id="8309" name="Line 117">
          <a:extLst>
            <a:ext uri="{FF2B5EF4-FFF2-40B4-BE49-F238E27FC236}">
              <a16:creationId xmlns:a16="http://schemas.microsoft.com/office/drawing/2014/main" id="{DD29BAE4-BC32-D113-8157-70188ABFCD52}"/>
            </a:ext>
          </a:extLst>
        </xdr:cNvPr>
        <xdr:cNvSpPr>
          <a:spLocks noChangeShapeType="1"/>
        </xdr:cNvSpPr>
      </xdr:nvSpPr>
      <xdr:spPr bwMode="auto">
        <a:xfrm>
          <a:off x="542925" y="81819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28575</xdr:rowOff>
    </xdr:from>
    <xdr:to>
      <xdr:col>5</xdr:col>
      <xdr:colOff>57150</xdr:colOff>
      <xdr:row>107</xdr:row>
      <xdr:rowOff>28575</xdr:rowOff>
    </xdr:to>
    <xdr:sp macro="" textlink="">
      <xdr:nvSpPr>
        <xdr:cNvPr id="8310" name="Line 118">
          <a:extLst>
            <a:ext uri="{FF2B5EF4-FFF2-40B4-BE49-F238E27FC236}">
              <a16:creationId xmlns:a16="http://schemas.microsoft.com/office/drawing/2014/main" id="{EBD8D8B5-4012-149C-6F20-24BC81BD4CE2}"/>
            </a:ext>
          </a:extLst>
        </xdr:cNvPr>
        <xdr:cNvSpPr>
          <a:spLocks noChangeShapeType="1"/>
        </xdr:cNvSpPr>
      </xdr:nvSpPr>
      <xdr:spPr bwMode="auto">
        <a:xfrm>
          <a:off x="200025" y="61436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19050</xdr:rowOff>
    </xdr:from>
    <xdr:to>
      <xdr:col>5</xdr:col>
      <xdr:colOff>57150</xdr:colOff>
      <xdr:row>94</xdr:row>
      <xdr:rowOff>19050</xdr:rowOff>
    </xdr:to>
    <xdr:sp macro="" textlink="">
      <xdr:nvSpPr>
        <xdr:cNvPr id="8314" name="Line 122">
          <a:extLst>
            <a:ext uri="{FF2B5EF4-FFF2-40B4-BE49-F238E27FC236}">
              <a16:creationId xmlns:a16="http://schemas.microsoft.com/office/drawing/2014/main" id="{0BA7687A-6D92-6398-D531-0984D0D75B94}"/>
            </a:ext>
          </a:extLst>
        </xdr:cNvPr>
        <xdr:cNvSpPr>
          <a:spLocks noChangeShapeType="1"/>
        </xdr:cNvSpPr>
      </xdr:nvSpPr>
      <xdr:spPr bwMode="auto">
        <a:xfrm>
          <a:off x="200025" y="53911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78</xdr:row>
      <xdr:rowOff>28575</xdr:rowOff>
    </xdr:from>
    <xdr:to>
      <xdr:col>5</xdr:col>
      <xdr:colOff>57150</xdr:colOff>
      <xdr:row>78</xdr:row>
      <xdr:rowOff>28575</xdr:rowOff>
    </xdr:to>
    <xdr:sp macro="" textlink="">
      <xdr:nvSpPr>
        <xdr:cNvPr id="8318" name="Line 126">
          <a:extLst>
            <a:ext uri="{FF2B5EF4-FFF2-40B4-BE49-F238E27FC236}">
              <a16:creationId xmlns:a16="http://schemas.microsoft.com/office/drawing/2014/main" id="{6DF8DAFE-5B06-0330-942B-964C48509C0C}"/>
            </a:ext>
          </a:extLst>
        </xdr:cNvPr>
        <xdr:cNvSpPr>
          <a:spLocks noChangeShapeType="1"/>
        </xdr:cNvSpPr>
      </xdr:nvSpPr>
      <xdr:spPr bwMode="auto">
        <a:xfrm>
          <a:off x="209550" y="4486275"/>
          <a:ext cx="180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52</xdr:row>
      <xdr:rowOff>47625</xdr:rowOff>
    </xdr:from>
    <xdr:to>
      <xdr:col>62</xdr:col>
      <xdr:colOff>0</xdr:colOff>
      <xdr:row>52</xdr:row>
      <xdr:rowOff>47625</xdr:rowOff>
    </xdr:to>
    <xdr:sp macro="" textlink="">
      <xdr:nvSpPr>
        <xdr:cNvPr id="8325" name="Line 133">
          <a:extLst>
            <a:ext uri="{FF2B5EF4-FFF2-40B4-BE49-F238E27FC236}">
              <a16:creationId xmlns:a16="http://schemas.microsoft.com/office/drawing/2014/main" id="{00D5D086-3EF0-30F9-D066-B40DDB183931}"/>
            </a:ext>
          </a:extLst>
        </xdr:cNvPr>
        <xdr:cNvSpPr>
          <a:spLocks noChangeShapeType="1"/>
        </xdr:cNvSpPr>
      </xdr:nvSpPr>
      <xdr:spPr bwMode="auto">
        <a:xfrm>
          <a:off x="1743075" y="301942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26</xdr:col>
      <xdr:colOff>9525</xdr:colOff>
      <xdr:row>64</xdr:row>
      <xdr:rowOff>28575</xdr:rowOff>
    </xdr:from>
    <xdr:to>
      <xdr:col>62</xdr:col>
      <xdr:colOff>0</xdr:colOff>
      <xdr:row>64</xdr:row>
      <xdr:rowOff>28575</xdr:rowOff>
    </xdr:to>
    <xdr:sp macro="" textlink="">
      <xdr:nvSpPr>
        <xdr:cNvPr id="8327" name="Line 135">
          <a:extLst>
            <a:ext uri="{FF2B5EF4-FFF2-40B4-BE49-F238E27FC236}">
              <a16:creationId xmlns:a16="http://schemas.microsoft.com/office/drawing/2014/main" id="{339B06B2-CB43-2C71-82C1-0A8858317E4C}"/>
            </a:ext>
          </a:extLst>
        </xdr:cNvPr>
        <xdr:cNvSpPr>
          <a:spLocks noChangeShapeType="1"/>
        </xdr:cNvSpPr>
      </xdr:nvSpPr>
      <xdr:spPr bwMode="auto">
        <a:xfrm>
          <a:off x="1743075" y="36861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28575</xdr:colOff>
      <xdr:row>93</xdr:row>
      <xdr:rowOff>47625</xdr:rowOff>
    </xdr:from>
    <xdr:to>
      <xdr:col>62</xdr:col>
      <xdr:colOff>0</xdr:colOff>
      <xdr:row>93</xdr:row>
      <xdr:rowOff>47625</xdr:rowOff>
    </xdr:to>
    <xdr:sp macro="" textlink="">
      <xdr:nvSpPr>
        <xdr:cNvPr id="8336" name="Line 144">
          <a:extLst>
            <a:ext uri="{FF2B5EF4-FFF2-40B4-BE49-F238E27FC236}">
              <a16:creationId xmlns:a16="http://schemas.microsoft.com/office/drawing/2014/main" id="{E8CAFAFE-91B1-F33A-7E92-7BE8A2C62829}"/>
            </a:ext>
          </a:extLst>
        </xdr:cNvPr>
        <xdr:cNvSpPr>
          <a:spLocks noChangeShapeType="1"/>
        </xdr:cNvSpPr>
      </xdr:nvSpPr>
      <xdr:spPr bwMode="auto">
        <a:xfrm>
          <a:off x="1762125" y="5362575"/>
          <a:ext cx="2371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57150</xdr:colOff>
      <xdr:row>107</xdr:row>
      <xdr:rowOff>28575</xdr:rowOff>
    </xdr:from>
    <xdr:to>
      <xdr:col>60</xdr:col>
      <xdr:colOff>57150</xdr:colOff>
      <xdr:row>107</xdr:row>
      <xdr:rowOff>28575</xdr:rowOff>
    </xdr:to>
    <xdr:sp macro="" textlink="">
      <xdr:nvSpPr>
        <xdr:cNvPr id="8337" name="Line 145">
          <a:extLst>
            <a:ext uri="{FF2B5EF4-FFF2-40B4-BE49-F238E27FC236}">
              <a16:creationId xmlns:a16="http://schemas.microsoft.com/office/drawing/2014/main" id="{851EA838-C516-CD61-2580-2F8AEB040CF3}"/>
            </a:ext>
          </a:extLst>
        </xdr:cNvPr>
        <xdr:cNvSpPr>
          <a:spLocks noChangeShapeType="1"/>
        </xdr:cNvSpPr>
      </xdr:nvSpPr>
      <xdr:spPr bwMode="auto">
        <a:xfrm>
          <a:off x="1790700" y="6143625"/>
          <a:ext cx="2266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78</xdr:row>
      <xdr:rowOff>28575</xdr:rowOff>
    </xdr:from>
    <xdr:to>
      <xdr:col>62</xdr:col>
      <xdr:colOff>0</xdr:colOff>
      <xdr:row>78</xdr:row>
      <xdr:rowOff>28575</xdr:rowOff>
    </xdr:to>
    <xdr:sp macro="" textlink="">
      <xdr:nvSpPr>
        <xdr:cNvPr id="8344" name="Line 152">
          <a:extLst>
            <a:ext uri="{FF2B5EF4-FFF2-40B4-BE49-F238E27FC236}">
              <a16:creationId xmlns:a16="http://schemas.microsoft.com/office/drawing/2014/main" id="{B9F89BD9-9F93-0C94-AA87-FF07CD391BE9}"/>
            </a:ext>
          </a:extLst>
        </xdr:cNvPr>
        <xdr:cNvSpPr>
          <a:spLocks noChangeShapeType="1"/>
        </xdr:cNvSpPr>
      </xdr:nvSpPr>
      <xdr:spPr bwMode="auto">
        <a:xfrm>
          <a:off x="1743075" y="44862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19050</xdr:colOff>
      <xdr:row>22</xdr:row>
      <xdr:rowOff>9525</xdr:rowOff>
    </xdr:from>
    <xdr:to>
      <xdr:col>67</xdr:col>
      <xdr:colOff>9525</xdr:colOff>
      <xdr:row>25</xdr:row>
      <xdr:rowOff>0</xdr:rowOff>
    </xdr:to>
    <xdr:sp macro="" textlink="">
      <xdr:nvSpPr>
        <xdr:cNvPr id="8346" name="Text 154">
          <a:extLst>
            <a:ext uri="{FF2B5EF4-FFF2-40B4-BE49-F238E27FC236}">
              <a16:creationId xmlns:a16="http://schemas.microsoft.com/office/drawing/2014/main" id="{90CE8CA2-7A30-74B5-041F-253A04B54994}"/>
            </a:ext>
          </a:extLst>
        </xdr:cNvPr>
        <xdr:cNvSpPr txBox="1">
          <a:spLocks noChangeArrowheads="1"/>
        </xdr:cNvSpPr>
      </xdr:nvSpPr>
      <xdr:spPr bwMode="auto">
        <a:xfrm>
          <a:off x="2952750" y="1266825"/>
          <a:ext cx="15240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Rechnungsprüfungskommission</a:t>
          </a:r>
        </a:p>
      </xdr:txBody>
    </xdr:sp>
    <xdr:clientData/>
  </xdr:twoCellAnchor>
  <xdr:twoCellAnchor>
    <xdr:from>
      <xdr:col>43</xdr:col>
      <xdr:colOff>0</xdr:colOff>
      <xdr:row>146</xdr:row>
      <xdr:rowOff>19050</xdr:rowOff>
    </xdr:from>
    <xdr:to>
      <xdr:col>61</xdr:col>
      <xdr:colOff>19050</xdr:colOff>
      <xdr:row>152</xdr:row>
      <xdr:rowOff>19050</xdr:rowOff>
    </xdr:to>
    <xdr:sp macro="" textlink="">
      <xdr:nvSpPr>
        <xdr:cNvPr id="8349" name="Text 157">
          <a:extLst>
            <a:ext uri="{FF2B5EF4-FFF2-40B4-BE49-F238E27FC236}">
              <a16:creationId xmlns:a16="http://schemas.microsoft.com/office/drawing/2014/main" id="{FCE59E75-E0F0-7F7A-BB1E-6A72643A6102}"/>
            </a:ext>
          </a:extLst>
        </xdr:cNvPr>
        <xdr:cNvSpPr txBox="1">
          <a:spLocks noChangeArrowheads="1"/>
        </xdr:cNvSpPr>
      </xdr:nvSpPr>
      <xdr:spPr bwMode="auto">
        <a:xfrm>
          <a:off x="2867025" y="8362950"/>
          <a:ext cx="1219200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= fachliche Unterstellung</a:t>
          </a:r>
        </a:p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= personelle Führung</a:t>
          </a:r>
        </a:p>
      </xdr:txBody>
    </xdr:sp>
    <xdr:clientData/>
  </xdr:twoCellAnchor>
  <xdr:twoCellAnchor>
    <xdr:from>
      <xdr:col>36</xdr:col>
      <xdr:colOff>57150</xdr:colOff>
      <xdr:row>148</xdr:row>
      <xdr:rowOff>0</xdr:rowOff>
    </xdr:from>
    <xdr:to>
      <xdr:col>42</xdr:col>
      <xdr:colOff>9525</xdr:colOff>
      <xdr:row>148</xdr:row>
      <xdr:rowOff>0</xdr:rowOff>
    </xdr:to>
    <xdr:sp macro="" textlink="">
      <xdr:nvSpPr>
        <xdr:cNvPr id="8350" name="Line 158">
          <a:extLst>
            <a:ext uri="{FF2B5EF4-FFF2-40B4-BE49-F238E27FC236}">
              <a16:creationId xmlns:a16="http://schemas.microsoft.com/office/drawing/2014/main" id="{7CC177C4-FEAF-A12F-B52A-23899CDB2E6C}"/>
            </a:ext>
          </a:extLst>
        </xdr:cNvPr>
        <xdr:cNvSpPr>
          <a:spLocks noChangeShapeType="1"/>
        </xdr:cNvSpPr>
      </xdr:nvSpPr>
      <xdr:spPr bwMode="auto">
        <a:xfrm>
          <a:off x="2457450" y="845820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9525</xdr:colOff>
      <xdr:row>150</xdr:row>
      <xdr:rowOff>28575</xdr:rowOff>
    </xdr:from>
    <xdr:to>
      <xdr:col>42</xdr:col>
      <xdr:colOff>9525</xdr:colOff>
      <xdr:row>150</xdr:row>
      <xdr:rowOff>28575</xdr:rowOff>
    </xdr:to>
    <xdr:sp macro="" textlink="">
      <xdr:nvSpPr>
        <xdr:cNvPr id="8351" name="Line 159">
          <a:extLst>
            <a:ext uri="{FF2B5EF4-FFF2-40B4-BE49-F238E27FC236}">
              <a16:creationId xmlns:a16="http://schemas.microsoft.com/office/drawing/2014/main" id="{4911E419-611F-AD06-0BB2-8A85FF2FD841}"/>
            </a:ext>
          </a:extLst>
        </xdr:cNvPr>
        <xdr:cNvSpPr>
          <a:spLocks noChangeShapeType="1"/>
        </xdr:cNvSpPr>
      </xdr:nvSpPr>
      <xdr:spPr bwMode="auto">
        <a:xfrm>
          <a:off x="2476500" y="8601075"/>
          <a:ext cx="333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39</xdr:row>
      <xdr:rowOff>9525</xdr:rowOff>
    </xdr:from>
    <xdr:to>
      <xdr:col>85</xdr:col>
      <xdr:colOff>0</xdr:colOff>
      <xdr:row>39</xdr:row>
      <xdr:rowOff>9525</xdr:rowOff>
    </xdr:to>
    <xdr:sp macro="" textlink="">
      <xdr:nvSpPr>
        <xdr:cNvPr id="8352" name="Line 160">
          <a:extLst>
            <a:ext uri="{FF2B5EF4-FFF2-40B4-BE49-F238E27FC236}">
              <a16:creationId xmlns:a16="http://schemas.microsoft.com/office/drawing/2014/main" id="{9D216773-7F45-9F67-98B4-876F6D404EFD}"/>
            </a:ext>
          </a:extLst>
        </xdr:cNvPr>
        <xdr:cNvSpPr>
          <a:spLocks noChangeShapeType="1"/>
        </xdr:cNvSpPr>
      </xdr:nvSpPr>
      <xdr:spPr bwMode="auto">
        <a:xfrm>
          <a:off x="3733800" y="2238375"/>
          <a:ext cx="1933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64</xdr:row>
      <xdr:rowOff>38100</xdr:rowOff>
    </xdr:from>
    <xdr:to>
      <xdr:col>85</xdr:col>
      <xdr:colOff>0</xdr:colOff>
      <xdr:row>64</xdr:row>
      <xdr:rowOff>38100</xdr:rowOff>
    </xdr:to>
    <xdr:sp macro="" textlink="">
      <xdr:nvSpPr>
        <xdr:cNvPr id="8357" name="Line 165">
          <a:extLst>
            <a:ext uri="{FF2B5EF4-FFF2-40B4-BE49-F238E27FC236}">
              <a16:creationId xmlns:a16="http://schemas.microsoft.com/office/drawing/2014/main" id="{3F03ED6D-5C51-A994-E7B6-F850AAD1EA9F}"/>
            </a:ext>
          </a:extLst>
        </xdr:cNvPr>
        <xdr:cNvSpPr>
          <a:spLocks noChangeShapeType="1"/>
        </xdr:cNvSpPr>
      </xdr:nvSpPr>
      <xdr:spPr bwMode="auto">
        <a:xfrm flipH="1">
          <a:off x="5476875" y="36957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107</xdr:row>
      <xdr:rowOff>38100</xdr:rowOff>
    </xdr:from>
    <xdr:to>
      <xdr:col>85</xdr:col>
      <xdr:colOff>0</xdr:colOff>
      <xdr:row>107</xdr:row>
      <xdr:rowOff>38100</xdr:rowOff>
    </xdr:to>
    <xdr:sp macro="" textlink="">
      <xdr:nvSpPr>
        <xdr:cNvPr id="8360" name="Line 168">
          <a:extLst>
            <a:ext uri="{FF2B5EF4-FFF2-40B4-BE49-F238E27FC236}">
              <a16:creationId xmlns:a16="http://schemas.microsoft.com/office/drawing/2014/main" id="{E7021261-819B-090D-50A0-33AE2483AC92}"/>
            </a:ext>
          </a:extLst>
        </xdr:cNvPr>
        <xdr:cNvSpPr>
          <a:spLocks noChangeShapeType="1"/>
        </xdr:cNvSpPr>
      </xdr:nvSpPr>
      <xdr:spPr bwMode="auto">
        <a:xfrm flipH="1">
          <a:off x="5476875" y="61531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94</xdr:row>
      <xdr:rowOff>9525</xdr:rowOff>
    </xdr:from>
    <xdr:to>
      <xdr:col>85</xdr:col>
      <xdr:colOff>0</xdr:colOff>
      <xdr:row>94</xdr:row>
      <xdr:rowOff>9525</xdr:rowOff>
    </xdr:to>
    <xdr:sp macro="" textlink="">
      <xdr:nvSpPr>
        <xdr:cNvPr id="8361" name="Line 169">
          <a:extLst>
            <a:ext uri="{FF2B5EF4-FFF2-40B4-BE49-F238E27FC236}">
              <a16:creationId xmlns:a16="http://schemas.microsoft.com/office/drawing/2014/main" id="{A0F1B32A-8E01-3F55-26DD-ECADFDF5D4BB}"/>
            </a:ext>
          </a:extLst>
        </xdr:cNvPr>
        <xdr:cNvSpPr>
          <a:spLocks noChangeShapeType="1"/>
        </xdr:cNvSpPr>
      </xdr:nvSpPr>
      <xdr:spPr bwMode="auto">
        <a:xfrm flipH="1">
          <a:off x="5476875" y="53816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119</xdr:row>
      <xdr:rowOff>38100</xdr:rowOff>
    </xdr:from>
    <xdr:to>
      <xdr:col>85</xdr:col>
      <xdr:colOff>0</xdr:colOff>
      <xdr:row>119</xdr:row>
      <xdr:rowOff>38100</xdr:rowOff>
    </xdr:to>
    <xdr:sp macro="" textlink="">
      <xdr:nvSpPr>
        <xdr:cNvPr id="8362" name="Line 170">
          <a:extLst>
            <a:ext uri="{FF2B5EF4-FFF2-40B4-BE49-F238E27FC236}">
              <a16:creationId xmlns:a16="http://schemas.microsoft.com/office/drawing/2014/main" id="{241585B6-9A36-8F79-716D-D010F52C7654}"/>
            </a:ext>
          </a:extLst>
        </xdr:cNvPr>
        <xdr:cNvSpPr>
          <a:spLocks noChangeShapeType="1"/>
        </xdr:cNvSpPr>
      </xdr:nvSpPr>
      <xdr:spPr bwMode="auto">
        <a:xfrm flipH="1">
          <a:off x="5476875" y="68389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52</xdr:row>
      <xdr:rowOff>38100</xdr:rowOff>
    </xdr:from>
    <xdr:to>
      <xdr:col>85</xdr:col>
      <xdr:colOff>0</xdr:colOff>
      <xdr:row>52</xdr:row>
      <xdr:rowOff>38100</xdr:rowOff>
    </xdr:to>
    <xdr:sp macro="" textlink="">
      <xdr:nvSpPr>
        <xdr:cNvPr id="8363" name="Line 171">
          <a:extLst>
            <a:ext uri="{FF2B5EF4-FFF2-40B4-BE49-F238E27FC236}">
              <a16:creationId xmlns:a16="http://schemas.microsoft.com/office/drawing/2014/main" id="{AE64FE25-8AC2-0CE5-3E6B-C61A04824EAD}"/>
            </a:ext>
          </a:extLst>
        </xdr:cNvPr>
        <xdr:cNvSpPr>
          <a:spLocks noChangeShapeType="1"/>
        </xdr:cNvSpPr>
      </xdr:nvSpPr>
      <xdr:spPr bwMode="auto">
        <a:xfrm flipH="1">
          <a:off x="5476875" y="30099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78</xdr:row>
      <xdr:rowOff>28575</xdr:rowOff>
    </xdr:from>
    <xdr:to>
      <xdr:col>85</xdr:col>
      <xdr:colOff>0</xdr:colOff>
      <xdr:row>78</xdr:row>
      <xdr:rowOff>28575</xdr:rowOff>
    </xdr:to>
    <xdr:sp macro="" textlink="">
      <xdr:nvSpPr>
        <xdr:cNvPr id="8364" name="Line 172">
          <a:extLst>
            <a:ext uri="{FF2B5EF4-FFF2-40B4-BE49-F238E27FC236}">
              <a16:creationId xmlns:a16="http://schemas.microsoft.com/office/drawing/2014/main" id="{EC493B00-7A65-92C5-2463-F6B80F7C6DFA}"/>
            </a:ext>
          </a:extLst>
        </xdr:cNvPr>
        <xdr:cNvSpPr>
          <a:spLocks noChangeShapeType="1"/>
        </xdr:cNvSpPr>
      </xdr:nvSpPr>
      <xdr:spPr bwMode="auto">
        <a:xfrm flipH="1">
          <a:off x="5476875" y="448627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81</xdr:col>
      <xdr:colOff>19050</xdr:colOff>
      <xdr:row>67</xdr:row>
      <xdr:rowOff>19050</xdr:rowOff>
    </xdr:from>
    <xdr:to>
      <xdr:col>81</xdr:col>
      <xdr:colOff>19050</xdr:colOff>
      <xdr:row>71</xdr:row>
      <xdr:rowOff>9525</xdr:rowOff>
    </xdr:to>
    <xdr:sp macro="" textlink="">
      <xdr:nvSpPr>
        <xdr:cNvPr id="8365" name="Line 173">
          <a:extLst>
            <a:ext uri="{FF2B5EF4-FFF2-40B4-BE49-F238E27FC236}">
              <a16:creationId xmlns:a16="http://schemas.microsoft.com/office/drawing/2014/main" id="{ECB03559-F620-6D38-8C16-FE861B6D3C6E}"/>
            </a:ext>
          </a:extLst>
        </xdr:cNvPr>
        <xdr:cNvSpPr>
          <a:spLocks noChangeShapeType="1"/>
        </xdr:cNvSpPr>
      </xdr:nvSpPr>
      <xdr:spPr bwMode="auto">
        <a:xfrm>
          <a:off x="5419725" y="38481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71</xdr:row>
      <xdr:rowOff>9525</xdr:rowOff>
    </xdr:from>
    <xdr:to>
      <xdr:col>81</xdr:col>
      <xdr:colOff>19050</xdr:colOff>
      <xdr:row>71</xdr:row>
      <xdr:rowOff>9525</xdr:rowOff>
    </xdr:to>
    <xdr:sp macro="" textlink="">
      <xdr:nvSpPr>
        <xdr:cNvPr id="8366" name="Line 174">
          <a:extLst>
            <a:ext uri="{FF2B5EF4-FFF2-40B4-BE49-F238E27FC236}">
              <a16:creationId xmlns:a16="http://schemas.microsoft.com/office/drawing/2014/main" id="{056B0C42-2322-75F0-3317-A586FF8D831A}"/>
            </a:ext>
          </a:extLst>
        </xdr:cNvPr>
        <xdr:cNvSpPr>
          <a:spLocks noChangeShapeType="1"/>
        </xdr:cNvSpPr>
      </xdr:nvSpPr>
      <xdr:spPr bwMode="auto">
        <a:xfrm flipH="1">
          <a:off x="5343525" y="4067175"/>
          <a:ext cx="76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119</xdr:row>
      <xdr:rowOff>38100</xdr:rowOff>
    </xdr:from>
    <xdr:to>
      <xdr:col>62</xdr:col>
      <xdr:colOff>0</xdr:colOff>
      <xdr:row>119</xdr:row>
      <xdr:rowOff>38100</xdr:rowOff>
    </xdr:to>
    <xdr:sp macro="" textlink="">
      <xdr:nvSpPr>
        <xdr:cNvPr id="8387" name="Line 195">
          <a:extLst>
            <a:ext uri="{FF2B5EF4-FFF2-40B4-BE49-F238E27FC236}">
              <a16:creationId xmlns:a16="http://schemas.microsoft.com/office/drawing/2014/main" id="{664C92E0-85CF-4961-937C-BCB80F91F089}"/>
            </a:ext>
          </a:extLst>
        </xdr:cNvPr>
        <xdr:cNvSpPr>
          <a:spLocks noChangeShapeType="1"/>
        </xdr:cNvSpPr>
      </xdr:nvSpPr>
      <xdr:spPr bwMode="auto">
        <a:xfrm>
          <a:off x="1743075" y="6838950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134</xdr:row>
      <xdr:rowOff>38100</xdr:rowOff>
    </xdr:from>
    <xdr:to>
      <xdr:col>26</xdr:col>
      <xdr:colOff>9525</xdr:colOff>
      <xdr:row>140</xdr:row>
      <xdr:rowOff>0</xdr:rowOff>
    </xdr:to>
    <xdr:sp macro="" textlink="">
      <xdr:nvSpPr>
        <xdr:cNvPr id="8388" name="Text 196">
          <a:extLst>
            <a:ext uri="{FF2B5EF4-FFF2-40B4-BE49-F238E27FC236}">
              <a16:creationId xmlns:a16="http://schemas.microsoft.com/office/drawing/2014/main" id="{CF982652-3A38-8963-650E-DC07C56FDF28}"/>
            </a:ext>
          </a:extLst>
        </xdr:cNvPr>
        <xdr:cNvSpPr txBox="1">
          <a:spLocks noChangeArrowheads="1"/>
        </xdr:cNvSpPr>
      </xdr:nvSpPr>
      <xdr:spPr bwMode="auto">
        <a:xfrm>
          <a:off x="409575" y="76962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Schulpräsident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M. Mendelin</a:t>
          </a:r>
        </a:p>
      </xdr:txBody>
    </xdr:sp>
    <xdr:clientData/>
  </xdr:twoCellAnchor>
  <xdr:twoCellAnchor>
    <xdr:from>
      <xdr:col>28</xdr:col>
      <xdr:colOff>28575</xdr:colOff>
      <xdr:row>144</xdr:row>
      <xdr:rowOff>0</xdr:rowOff>
    </xdr:from>
    <xdr:to>
      <xdr:col>64</xdr:col>
      <xdr:colOff>9525</xdr:colOff>
      <xdr:row>144</xdr:row>
      <xdr:rowOff>0</xdr:rowOff>
    </xdr:to>
    <xdr:sp macro="" textlink="">
      <xdr:nvSpPr>
        <xdr:cNvPr id="8398" name="Line 206">
          <a:extLst>
            <a:ext uri="{FF2B5EF4-FFF2-40B4-BE49-F238E27FC236}">
              <a16:creationId xmlns:a16="http://schemas.microsoft.com/office/drawing/2014/main" id="{01D4C681-8BE6-B3B9-A80E-ECFFE612184F}"/>
            </a:ext>
          </a:extLst>
        </xdr:cNvPr>
        <xdr:cNvSpPr>
          <a:spLocks noChangeShapeType="1"/>
        </xdr:cNvSpPr>
      </xdr:nvSpPr>
      <xdr:spPr bwMode="auto">
        <a:xfrm>
          <a:off x="1895475" y="8229600"/>
          <a:ext cx="2381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19050</xdr:colOff>
      <xdr:row>142</xdr:row>
      <xdr:rowOff>38100</xdr:rowOff>
    </xdr:from>
    <xdr:to>
      <xdr:col>64</xdr:col>
      <xdr:colOff>0</xdr:colOff>
      <xdr:row>142</xdr:row>
      <xdr:rowOff>38100</xdr:rowOff>
    </xdr:to>
    <xdr:sp macro="" textlink="">
      <xdr:nvSpPr>
        <xdr:cNvPr id="8399" name="Line 207">
          <a:extLst>
            <a:ext uri="{FF2B5EF4-FFF2-40B4-BE49-F238E27FC236}">
              <a16:creationId xmlns:a16="http://schemas.microsoft.com/office/drawing/2014/main" id="{1797FFF7-0905-E224-1331-6F354FE9DF88}"/>
            </a:ext>
          </a:extLst>
        </xdr:cNvPr>
        <xdr:cNvSpPr>
          <a:spLocks noChangeShapeType="1"/>
        </xdr:cNvSpPr>
      </xdr:nvSpPr>
      <xdr:spPr bwMode="auto">
        <a:xfrm flipH="1">
          <a:off x="1885950" y="8153400"/>
          <a:ext cx="2381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39</xdr:row>
      <xdr:rowOff>0</xdr:rowOff>
    </xdr:from>
    <xdr:to>
      <xdr:col>85</xdr:col>
      <xdr:colOff>0</xdr:colOff>
      <xdr:row>144</xdr:row>
      <xdr:rowOff>0</xdr:rowOff>
    </xdr:to>
    <xdr:sp macro="" textlink="">
      <xdr:nvSpPr>
        <xdr:cNvPr id="8400" name="Line 208">
          <a:extLst>
            <a:ext uri="{FF2B5EF4-FFF2-40B4-BE49-F238E27FC236}">
              <a16:creationId xmlns:a16="http://schemas.microsoft.com/office/drawing/2014/main" id="{CAC660CE-2AA6-D3AA-1701-0828911F11B0}"/>
            </a:ext>
          </a:extLst>
        </xdr:cNvPr>
        <xdr:cNvSpPr>
          <a:spLocks noChangeShapeType="1"/>
        </xdr:cNvSpPr>
      </xdr:nvSpPr>
      <xdr:spPr bwMode="auto">
        <a:xfrm flipV="1">
          <a:off x="5667375" y="2228850"/>
          <a:ext cx="0" cy="600075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146</xdr:col>
      <xdr:colOff>57150</xdr:colOff>
      <xdr:row>174</xdr:row>
      <xdr:rowOff>104775</xdr:rowOff>
    </xdr:from>
    <xdr:to>
      <xdr:col>148</xdr:col>
      <xdr:colOff>19050</xdr:colOff>
      <xdr:row>174</xdr:row>
      <xdr:rowOff>104775</xdr:rowOff>
    </xdr:to>
    <xdr:sp macro="" textlink="">
      <xdr:nvSpPr>
        <xdr:cNvPr id="8404" name="Line 212">
          <a:extLst>
            <a:ext uri="{FF2B5EF4-FFF2-40B4-BE49-F238E27FC236}">
              <a16:creationId xmlns:a16="http://schemas.microsoft.com/office/drawing/2014/main" id="{AC21778C-8FAD-3973-8746-F0655B0AF611}"/>
            </a:ext>
          </a:extLst>
        </xdr:cNvPr>
        <xdr:cNvSpPr>
          <a:spLocks noChangeShapeType="1"/>
        </xdr:cNvSpPr>
      </xdr:nvSpPr>
      <xdr:spPr bwMode="auto">
        <a:xfrm flipH="1">
          <a:off x="11744325" y="107823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144</xdr:row>
      <xdr:rowOff>0</xdr:rowOff>
    </xdr:from>
    <xdr:to>
      <xdr:col>85</xdr:col>
      <xdr:colOff>0</xdr:colOff>
      <xdr:row>144</xdr:row>
      <xdr:rowOff>0</xdr:rowOff>
    </xdr:to>
    <xdr:sp macro="" textlink="">
      <xdr:nvSpPr>
        <xdr:cNvPr id="8418" name="Line 226">
          <a:extLst>
            <a:ext uri="{FF2B5EF4-FFF2-40B4-BE49-F238E27FC236}">
              <a16:creationId xmlns:a16="http://schemas.microsoft.com/office/drawing/2014/main" id="{6FE715E0-9032-AEE1-070D-6CB2A68CD659}"/>
            </a:ext>
          </a:extLst>
        </xdr:cNvPr>
        <xdr:cNvSpPr>
          <a:spLocks noChangeShapeType="1"/>
        </xdr:cNvSpPr>
      </xdr:nvSpPr>
      <xdr:spPr bwMode="auto">
        <a:xfrm flipH="1" flipV="1">
          <a:off x="4800600" y="8229600"/>
          <a:ext cx="866775" cy="0"/>
        </a:xfrm>
        <a:prstGeom prst="line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62</xdr:col>
      <xdr:colOff>28575</xdr:colOff>
      <xdr:row>140</xdr:row>
      <xdr:rowOff>28575</xdr:rowOff>
    </xdr:from>
    <xdr:to>
      <xdr:col>82</xdr:col>
      <xdr:colOff>28575</xdr:colOff>
      <xdr:row>145</xdr:row>
      <xdr:rowOff>47625</xdr:rowOff>
    </xdr:to>
    <xdr:sp macro="" textlink="">
      <xdr:nvSpPr>
        <xdr:cNvPr id="8390" name="Text 198">
          <a:extLst>
            <a:ext uri="{FF2B5EF4-FFF2-40B4-BE49-F238E27FC236}">
              <a16:creationId xmlns:a16="http://schemas.microsoft.com/office/drawing/2014/main" id="{6683880C-8B66-2EC1-1E08-D912F124616D}"/>
            </a:ext>
          </a:extLst>
        </xdr:cNvPr>
        <xdr:cNvSpPr txBox="1">
          <a:spLocks noChangeArrowheads="1"/>
        </xdr:cNvSpPr>
      </xdr:nvSpPr>
      <xdr:spPr bwMode="auto">
        <a:xfrm>
          <a:off x="4162425" y="8029575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Schulsekretariat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Würsch</a:t>
          </a:r>
        </a:p>
      </xdr:txBody>
    </xdr:sp>
    <xdr:clientData/>
  </xdr:twoCellAnchor>
  <xdr:twoCellAnchor editAs="oneCell">
    <xdr:from>
      <xdr:col>62</xdr:col>
      <xdr:colOff>19050</xdr:colOff>
      <xdr:row>91</xdr:row>
      <xdr:rowOff>0</xdr:rowOff>
    </xdr:from>
    <xdr:to>
      <xdr:col>82</xdr:col>
      <xdr:colOff>0</xdr:colOff>
      <xdr:row>96</xdr:row>
      <xdr:rowOff>19050</xdr:rowOff>
    </xdr:to>
    <xdr:sp macro="" textlink="">
      <xdr:nvSpPr>
        <xdr:cNvPr id="8422" name="Text 85">
          <a:extLst>
            <a:ext uri="{FF2B5EF4-FFF2-40B4-BE49-F238E27FC236}">
              <a16:creationId xmlns:a16="http://schemas.microsoft.com/office/drawing/2014/main" id="{BF134A08-12CE-605A-B86C-A60EF70D68F9}"/>
            </a:ext>
          </a:extLst>
        </xdr:cNvPr>
        <xdr:cNvSpPr txBox="1">
          <a:spLocks noChangeArrowheads="1"/>
        </xdr:cNvSpPr>
      </xdr:nvSpPr>
      <xdr:spPr bwMode="auto">
        <a:xfrm>
          <a:off x="4152900" y="5200650"/>
          <a:ext cx="131445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Bevölkerungsdienste</a:t>
          </a:r>
          <a:endParaRPr lang="de-CH" sz="8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Schmid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71</xdr:row>
      <xdr:rowOff>0</xdr:rowOff>
    </xdr:from>
    <xdr:to>
      <xdr:col>20</xdr:col>
      <xdr:colOff>0</xdr:colOff>
      <xdr:row>80</xdr:row>
      <xdr:rowOff>0</xdr:rowOff>
    </xdr:to>
    <xdr:sp macro="" textlink="">
      <xdr:nvSpPr>
        <xdr:cNvPr id="9368" name="Rectangle 152">
          <a:extLst>
            <a:ext uri="{FF2B5EF4-FFF2-40B4-BE49-F238E27FC236}">
              <a16:creationId xmlns:a16="http://schemas.microsoft.com/office/drawing/2014/main" id="{73590285-012C-BEA7-EB06-D0A35635F1F9}"/>
            </a:ext>
          </a:extLst>
        </xdr:cNvPr>
        <xdr:cNvSpPr>
          <a:spLocks noChangeArrowheads="1"/>
        </xdr:cNvSpPr>
      </xdr:nvSpPr>
      <xdr:spPr bwMode="auto">
        <a:xfrm>
          <a:off x="133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102</xdr:col>
      <xdr:colOff>0</xdr:colOff>
      <xdr:row>71</xdr:row>
      <xdr:rowOff>0</xdr:rowOff>
    </xdr:from>
    <xdr:to>
      <xdr:col>120</xdr:col>
      <xdr:colOff>0</xdr:colOff>
      <xdr:row>80</xdr:row>
      <xdr:rowOff>0</xdr:rowOff>
    </xdr:to>
    <xdr:sp macro="" textlink="">
      <xdr:nvSpPr>
        <xdr:cNvPr id="9369" name="Rectangle 153">
          <a:extLst>
            <a:ext uri="{FF2B5EF4-FFF2-40B4-BE49-F238E27FC236}">
              <a16:creationId xmlns:a16="http://schemas.microsoft.com/office/drawing/2014/main" id="{8DF69473-A67B-93DE-059C-11BE625EA045}"/>
            </a:ext>
          </a:extLst>
        </xdr:cNvPr>
        <xdr:cNvSpPr>
          <a:spLocks noChangeArrowheads="1"/>
        </xdr:cNvSpPr>
      </xdr:nvSpPr>
      <xdr:spPr bwMode="auto">
        <a:xfrm>
          <a:off x="6800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122</xdr:col>
      <xdr:colOff>0</xdr:colOff>
      <xdr:row>71</xdr:row>
      <xdr:rowOff>0</xdr:rowOff>
    </xdr:from>
    <xdr:to>
      <xdr:col>140</xdr:col>
      <xdr:colOff>0</xdr:colOff>
      <xdr:row>80</xdr:row>
      <xdr:rowOff>0</xdr:rowOff>
    </xdr:to>
    <xdr:sp macro="" textlink="">
      <xdr:nvSpPr>
        <xdr:cNvPr id="9370" name="Rectangle 154">
          <a:extLst>
            <a:ext uri="{FF2B5EF4-FFF2-40B4-BE49-F238E27FC236}">
              <a16:creationId xmlns:a16="http://schemas.microsoft.com/office/drawing/2014/main" id="{D60A99E8-88A3-2AA9-2B09-777859A7920A}"/>
            </a:ext>
          </a:extLst>
        </xdr:cNvPr>
        <xdr:cNvSpPr>
          <a:spLocks noChangeArrowheads="1"/>
        </xdr:cNvSpPr>
      </xdr:nvSpPr>
      <xdr:spPr bwMode="auto">
        <a:xfrm>
          <a:off x="8134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82</xdr:col>
      <xdr:colOff>0</xdr:colOff>
      <xdr:row>71</xdr:row>
      <xdr:rowOff>0</xdr:rowOff>
    </xdr:from>
    <xdr:to>
      <xdr:col>100</xdr:col>
      <xdr:colOff>0</xdr:colOff>
      <xdr:row>80</xdr:row>
      <xdr:rowOff>0</xdr:rowOff>
    </xdr:to>
    <xdr:sp macro="" textlink="">
      <xdr:nvSpPr>
        <xdr:cNvPr id="9371" name="Rectangle 155">
          <a:extLst>
            <a:ext uri="{FF2B5EF4-FFF2-40B4-BE49-F238E27FC236}">
              <a16:creationId xmlns:a16="http://schemas.microsoft.com/office/drawing/2014/main" id="{398040F9-A7A8-291E-3124-E9EA22DD5E91}"/>
            </a:ext>
          </a:extLst>
        </xdr:cNvPr>
        <xdr:cNvSpPr>
          <a:spLocks noChangeArrowheads="1"/>
        </xdr:cNvSpPr>
      </xdr:nvSpPr>
      <xdr:spPr bwMode="auto">
        <a:xfrm>
          <a:off x="5467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42</xdr:col>
      <xdr:colOff>38100</xdr:colOff>
      <xdr:row>71</xdr:row>
      <xdr:rowOff>9525</xdr:rowOff>
    </xdr:from>
    <xdr:to>
      <xdr:col>60</xdr:col>
      <xdr:colOff>38100</xdr:colOff>
      <xdr:row>80</xdr:row>
      <xdr:rowOff>9525</xdr:rowOff>
    </xdr:to>
    <xdr:sp macro="" textlink="">
      <xdr:nvSpPr>
        <xdr:cNvPr id="9372" name="Rectangle 156">
          <a:extLst>
            <a:ext uri="{FF2B5EF4-FFF2-40B4-BE49-F238E27FC236}">
              <a16:creationId xmlns:a16="http://schemas.microsoft.com/office/drawing/2014/main" id="{9412ECE8-FEF2-82A5-8EBA-FAB7A73FE544}"/>
            </a:ext>
          </a:extLst>
        </xdr:cNvPr>
        <xdr:cNvSpPr>
          <a:spLocks noChangeArrowheads="1"/>
        </xdr:cNvSpPr>
      </xdr:nvSpPr>
      <xdr:spPr bwMode="auto">
        <a:xfrm>
          <a:off x="2838450" y="4067175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22</xdr:col>
      <xdr:colOff>0</xdr:colOff>
      <xdr:row>71</xdr:row>
      <xdr:rowOff>0</xdr:rowOff>
    </xdr:from>
    <xdr:to>
      <xdr:col>40</xdr:col>
      <xdr:colOff>0</xdr:colOff>
      <xdr:row>80</xdr:row>
      <xdr:rowOff>0</xdr:rowOff>
    </xdr:to>
    <xdr:sp macro="" textlink="">
      <xdr:nvSpPr>
        <xdr:cNvPr id="9373" name="Rectangle 157">
          <a:extLst>
            <a:ext uri="{FF2B5EF4-FFF2-40B4-BE49-F238E27FC236}">
              <a16:creationId xmlns:a16="http://schemas.microsoft.com/office/drawing/2014/main" id="{B8702C9A-94A9-C211-3CDE-73B2D62047AA}"/>
            </a:ext>
          </a:extLst>
        </xdr:cNvPr>
        <xdr:cNvSpPr>
          <a:spLocks noChangeArrowheads="1"/>
        </xdr:cNvSpPr>
      </xdr:nvSpPr>
      <xdr:spPr bwMode="auto">
        <a:xfrm>
          <a:off x="1466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57</xdr:col>
      <xdr:colOff>0</xdr:colOff>
      <xdr:row>10</xdr:row>
      <xdr:rowOff>0</xdr:rowOff>
    </xdr:from>
    <xdr:to>
      <xdr:col>83</xdr:col>
      <xdr:colOff>0</xdr:colOff>
      <xdr:row>22</xdr:row>
      <xdr:rowOff>0</xdr:rowOff>
    </xdr:to>
    <xdr:sp macro="" textlink="">
      <xdr:nvSpPr>
        <xdr:cNvPr id="9375" name="Text 23">
          <a:extLst>
            <a:ext uri="{FF2B5EF4-FFF2-40B4-BE49-F238E27FC236}">
              <a16:creationId xmlns:a16="http://schemas.microsoft.com/office/drawing/2014/main" id="{9895058C-2862-EB0D-FA46-D9BF4BF71DCA}"/>
            </a:ext>
          </a:extLst>
        </xdr:cNvPr>
        <xdr:cNvSpPr txBox="1">
          <a:spLocks noChangeArrowheads="1"/>
        </xdr:cNvSpPr>
      </xdr:nvSpPr>
      <xdr:spPr bwMode="auto">
        <a:xfrm>
          <a:off x="3800475" y="571500"/>
          <a:ext cx="1733550" cy="685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Verwaltungsdirektor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 editAs="oneCell">
    <xdr:from>
      <xdr:col>95</xdr:col>
      <xdr:colOff>47625</xdr:colOff>
      <xdr:row>36</xdr:row>
      <xdr:rowOff>28575</xdr:rowOff>
    </xdr:from>
    <xdr:to>
      <xdr:col>119</xdr:col>
      <xdr:colOff>28575</xdr:colOff>
      <xdr:row>46</xdr:row>
      <xdr:rowOff>28575</xdr:rowOff>
    </xdr:to>
    <xdr:sp macro="" textlink="">
      <xdr:nvSpPr>
        <xdr:cNvPr id="9376" name="Text 25">
          <a:extLst>
            <a:ext uri="{FF2B5EF4-FFF2-40B4-BE49-F238E27FC236}">
              <a16:creationId xmlns:a16="http://schemas.microsoft.com/office/drawing/2014/main" id="{6024C328-26E0-C319-38CD-0725FC92E71F}"/>
            </a:ext>
          </a:extLst>
        </xdr:cNvPr>
        <xdr:cNvSpPr txBox="1">
          <a:spLocks noChangeArrowheads="1"/>
        </xdr:cNvSpPr>
      </xdr:nvSpPr>
      <xdr:spPr bwMode="auto">
        <a:xfrm>
          <a:off x="6381750" y="2085975"/>
          <a:ext cx="1581150" cy="571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Stellvertreter des Verwaltungsdirektors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U.  Boetschi</a:t>
          </a:r>
        </a:p>
      </xdr:txBody>
    </xdr:sp>
    <xdr:clientData/>
  </xdr:twoCellAnchor>
  <xdr:twoCellAnchor editAs="oneCell">
    <xdr:from>
      <xdr:col>22</xdr:col>
      <xdr:colOff>47625</xdr:colOff>
      <xdr:row>44</xdr:row>
      <xdr:rowOff>9525</xdr:rowOff>
    </xdr:from>
    <xdr:to>
      <xdr:col>40</xdr:col>
      <xdr:colOff>47625</xdr:colOff>
      <xdr:row>54</xdr:row>
      <xdr:rowOff>9525</xdr:rowOff>
    </xdr:to>
    <xdr:sp macro="" textlink="">
      <xdr:nvSpPr>
        <xdr:cNvPr id="9377" name="Text 31">
          <a:extLst>
            <a:ext uri="{FF2B5EF4-FFF2-40B4-BE49-F238E27FC236}">
              <a16:creationId xmlns:a16="http://schemas.microsoft.com/office/drawing/2014/main" id="{579FAF5D-26F6-DE7E-3A15-8C9DE26E5C33}"/>
            </a:ext>
          </a:extLst>
        </xdr:cNvPr>
        <xdr:cNvSpPr txBox="1">
          <a:spLocks noChangeArrowheads="1"/>
        </xdr:cNvSpPr>
      </xdr:nvSpPr>
      <xdr:spPr bwMode="auto">
        <a:xfrm>
          <a:off x="1514475" y="2524125"/>
          <a:ext cx="1200150" cy="571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Informatik-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leiter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J. Zeindler</a:t>
          </a:r>
        </a:p>
      </xdr:txBody>
    </xdr:sp>
    <xdr:clientData/>
  </xdr:twoCellAnchor>
  <xdr:twoCellAnchor editAs="oneCell">
    <xdr:from>
      <xdr:col>14</xdr:col>
      <xdr:colOff>0</xdr:colOff>
      <xdr:row>3</xdr:row>
      <xdr:rowOff>0</xdr:rowOff>
    </xdr:from>
    <xdr:to>
      <xdr:col>40</xdr:col>
      <xdr:colOff>0</xdr:colOff>
      <xdr:row>7</xdr:row>
      <xdr:rowOff>28575</xdr:rowOff>
    </xdr:to>
    <xdr:sp macro="" textlink="">
      <xdr:nvSpPr>
        <xdr:cNvPr id="9378" name="Text 39">
          <a:extLst>
            <a:ext uri="{FF2B5EF4-FFF2-40B4-BE49-F238E27FC236}">
              <a16:creationId xmlns:a16="http://schemas.microsoft.com/office/drawing/2014/main" id="{6CCE2BFB-D889-00FC-3DC7-7DD63322EEAE}"/>
            </a:ext>
          </a:extLst>
        </xdr:cNvPr>
        <xdr:cNvSpPr txBox="1">
          <a:spLocks noChangeArrowheads="1"/>
        </xdr:cNvSpPr>
      </xdr:nvSpPr>
      <xdr:spPr bwMode="auto">
        <a:xfrm>
          <a:off x="933450" y="171450"/>
          <a:ext cx="1733550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de-CH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Verwaltungsstab</a:t>
          </a:r>
        </a:p>
      </xdr:txBody>
    </xdr:sp>
    <xdr:clientData/>
  </xdr:twoCellAnchor>
  <xdr:twoCellAnchor editAs="oneCell">
    <xdr:from>
      <xdr:col>1</xdr:col>
      <xdr:colOff>0</xdr:colOff>
      <xdr:row>70</xdr:row>
      <xdr:rowOff>0</xdr:rowOff>
    </xdr:from>
    <xdr:to>
      <xdr:col>19</xdr:col>
      <xdr:colOff>0</xdr:colOff>
      <xdr:row>79</xdr:row>
      <xdr:rowOff>0</xdr:rowOff>
    </xdr:to>
    <xdr:sp macro="" textlink="">
      <xdr:nvSpPr>
        <xdr:cNvPr id="9379" name="Text 59">
          <a:extLst>
            <a:ext uri="{FF2B5EF4-FFF2-40B4-BE49-F238E27FC236}">
              <a16:creationId xmlns:a16="http://schemas.microsoft.com/office/drawing/2014/main" id="{44E25724-8BC4-F33C-0229-E8C335212A4E}"/>
            </a:ext>
          </a:extLst>
        </xdr:cNvPr>
        <xdr:cNvSpPr txBox="1">
          <a:spLocks noChangeArrowheads="1"/>
        </xdr:cNvSpPr>
      </xdr:nvSpPr>
      <xdr:spPr bwMode="auto">
        <a:xfrm>
          <a:off x="66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 U. Schmid</a:t>
          </a:r>
        </a:p>
      </xdr:txBody>
    </xdr:sp>
    <xdr:clientData/>
  </xdr:twoCellAnchor>
  <xdr:twoCellAnchor editAs="oneCell">
    <xdr:from>
      <xdr:col>101</xdr:col>
      <xdr:colOff>0</xdr:colOff>
      <xdr:row>70</xdr:row>
      <xdr:rowOff>0</xdr:rowOff>
    </xdr:from>
    <xdr:to>
      <xdr:col>119</xdr:col>
      <xdr:colOff>0</xdr:colOff>
      <xdr:row>79</xdr:row>
      <xdr:rowOff>0</xdr:rowOff>
    </xdr:to>
    <xdr:sp macro="" textlink="">
      <xdr:nvSpPr>
        <xdr:cNvPr id="9380" name="Text 60">
          <a:extLst>
            <a:ext uri="{FF2B5EF4-FFF2-40B4-BE49-F238E27FC236}">
              <a16:creationId xmlns:a16="http://schemas.microsoft.com/office/drawing/2014/main" id="{ACBE5A1B-203F-E104-6B2F-BDB151E8B261}"/>
            </a:ext>
          </a:extLst>
        </xdr:cNvPr>
        <xdr:cNvSpPr txBox="1">
          <a:spLocks noChangeArrowheads="1"/>
        </xdr:cNvSpPr>
      </xdr:nvSpPr>
      <xdr:spPr bwMode="auto">
        <a:xfrm>
          <a:off x="6734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E. Rutishauser</a:t>
          </a:r>
        </a:p>
      </xdr:txBody>
    </xdr:sp>
    <xdr:clientData/>
  </xdr:twoCellAnchor>
  <xdr:twoCellAnchor editAs="oneCell">
    <xdr:from>
      <xdr:col>121</xdr:col>
      <xdr:colOff>0</xdr:colOff>
      <xdr:row>70</xdr:row>
      <xdr:rowOff>0</xdr:rowOff>
    </xdr:from>
    <xdr:to>
      <xdr:col>139</xdr:col>
      <xdr:colOff>0</xdr:colOff>
      <xdr:row>79</xdr:row>
      <xdr:rowOff>0</xdr:rowOff>
    </xdr:to>
    <xdr:sp macro="" textlink="">
      <xdr:nvSpPr>
        <xdr:cNvPr id="9381" name="Text 61">
          <a:extLst>
            <a:ext uri="{FF2B5EF4-FFF2-40B4-BE49-F238E27FC236}">
              <a16:creationId xmlns:a16="http://schemas.microsoft.com/office/drawing/2014/main" id="{B30A36FF-F1F2-729D-EC2D-005B4B8F0B08}"/>
            </a:ext>
          </a:extLst>
        </xdr:cNvPr>
        <xdr:cNvSpPr txBox="1">
          <a:spLocks noChangeArrowheads="1"/>
        </xdr:cNvSpPr>
      </xdr:nvSpPr>
      <xdr:spPr bwMode="auto">
        <a:xfrm>
          <a:off x="8067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Schulsekretariat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Würsch</a:t>
          </a:r>
        </a:p>
      </xdr:txBody>
    </xdr:sp>
    <xdr:clientData/>
  </xdr:twoCellAnchor>
  <xdr:twoCellAnchor editAs="oneCell">
    <xdr:from>
      <xdr:col>81</xdr:col>
      <xdr:colOff>0</xdr:colOff>
      <xdr:row>70</xdr:row>
      <xdr:rowOff>0</xdr:rowOff>
    </xdr:from>
    <xdr:to>
      <xdr:col>99</xdr:col>
      <xdr:colOff>0</xdr:colOff>
      <xdr:row>79</xdr:row>
      <xdr:rowOff>0</xdr:rowOff>
    </xdr:to>
    <xdr:sp macro="" textlink="">
      <xdr:nvSpPr>
        <xdr:cNvPr id="9382" name="Text 62">
          <a:extLst>
            <a:ext uri="{FF2B5EF4-FFF2-40B4-BE49-F238E27FC236}">
              <a16:creationId xmlns:a16="http://schemas.microsoft.com/office/drawing/2014/main" id="{A0D2B058-1713-ECD0-62F1-FEEE3F92BFEC}"/>
            </a:ext>
          </a:extLst>
        </xdr:cNvPr>
        <xdr:cNvSpPr txBox="1">
          <a:spLocks noChangeArrowheads="1"/>
        </xdr:cNvSpPr>
      </xdr:nvSpPr>
      <xdr:spPr bwMode="auto">
        <a:xfrm>
          <a:off x="5400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&amp; Umweltabt.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Bachmann</a:t>
          </a:r>
        </a:p>
      </xdr:txBody>
    </xdr:sp>
    <xdr:clientData/>
  </xdr:twoCellAnchor>
  <xdr:twoCellAnchor editAs="oneCell">
    <xdr:from>
      <xdr:col>41</xdr:col>
      <xdr:colOff>38100</xdr:colOff>
      <xdr:row>70</xdr:row>
      <xdr:rowOff>9525</xdr:rowOff>
    </xdr:from>
    <xdr:to>
      <xdr:col>59</xdr:col>
      <xdr:colOff>38100</xdr:colOff>
      <xdr:row>79</xdr:row>
      <xdr:rowOff>9525</xdr:rowOff>
    </xdr:to>
    <xdr:sp macro="" textlink="">
      <xdr:nvSpPr>
        <xdr:cNvPr id="9383" name="Text 63">
          <a:extLst>
            <a:ext uri="{FF2B5EF4-FFF2-40B4-BE49-F238E27FC236}">
              <a16:creationId xmlns:a16="http://schemas.microsoft.com/office/drawing/2014/main" id="{EDA978E0-8720-414E-2BFC-D2B3709A75D2}"/>
            </a:ext>
          </a:extLst>
        </xdr:cNvPr>
        <xdr:cNvSpPr txBox="1">
          <a:spLocks noChangeArrowheads="1"/>
        </xdr:cNvSpPr>
      </xdr:nvSpPr>
      <xdr:spPr bwMode="auto">
        <a:xfrm>
          <a:off x="2771775" y="4010025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Bevölkerungs-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dienste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Schmid</a:t>
          </a:r>
        </a:p>
      </xdr:txBody>
    </xdr:sp>
    <xdr:clientData/>
  </xdr:twoCellAnchor>
  <xdr:twoCellAnchor editAs="oneCell">
    <xdr:from>
      <xdr:col>21</xdr:col>
      <xdr:colOff>0</xdr:colOff>
      <xdr:row>70</xdr:row>
      <xdr:rowOff>0</xdr:rowOff>
    </xdr:from>
    <xdr:to>
      <xdr:col>39</xdr:col>
      <xdr:colOff>0</xdr:colOff>
      <xdr:row>79</xdr:row>
      <xdr:rowOff>0</xdr:rowOff>
    </xdr:to>
    <xdr:sp macro="" textlink="">
      <xdr:nvSpPr>
        <xdr:cNvPr id="9384" name="Text 64">
          <a:extLst>
            <a:ext uri="{FF2B5EF4-FFF2-40B4-BE49-F238E27FC236}">
              <a16:creationId xmlns:a16="http://schemas.microsoft.com/office/drawing/2014/main" id="{A0A35612-E75D-9D14-7739-3A5F015DADC5}"/>
            </a:ext>
          </a:extLst>
        </xdr:cNvPr>
        <xdr:cNvSpPr txBox="1">
          <a:spLocks noChangeArrowheads="1"/>
        </xdr:cNvSpPr>
      </xdr:nvSpPr>
      <xdr:spPr bwMode="auto">
        <a:xfrm>
          <a:off x="1400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Bauamt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Stadler</a:t>
          </a:r>
        </a:p>
      </xdr:txBody>
    </xdr:sp>
    <xdr:clientData/>
  </xdr:twoCellAnchor>
  <xdr:twoCellAnchor editAs="oneCell">
    <xdr:from>
      <xdr:col>70</xdr:col>
      <xdr:colOff>0</xdr:colOff>
      <xdr:row>22</xdr:row>
      <xdr:rowOff>19050</xdr:rowOff>
    </xdr:from>
    <xdr:to>
      <xdr:col>70</xdr:col>
      <xdr:colOff>0</xdr:colOff>
      <xdr:row>67</xdr:row>
      <xdr:rowOff>0</xdr:rowOff>
    </xdr:to>
    <xdr:sp macro="" textlink="">
      <xdr:nvSpPr>
        <xdr:cNvPr id="9386" name="Line 170">
          <a:extLst>
            <a:ext uri="{FF2B5EF4-FFF2-40B4-BE49-F238E27FC236}">
              <a16:creationId xmlns:a16="http://schemas.microsoft.com/office/drawing/2014/main" id="{31AAEF13-47DC-9995-5104-1200DC10AC27}"/>
            </a:ext>
          </a:extLst>
        </xdr:cNvPr>
        <xdr:cNvSpPr>
          <a:spLocks noChangeShapeType="1"/>
        </xdr:cNvSpPr>
      </xdr:nvSpPr>
      <xdr:spPr bwMode="auto">
        <a:xfrm>
          <a:off x="4667250" y="1276350"/>
          <a:ext cx="0" cy="2552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130</xdr:col>
      <xdr:colOff>0</xdr:colOff>
      <xdr:row>67</xdr:row>
      <xdr:rowOff>0</xdr:rowOff>
    </xdr:to>
    <xdr:sp macro="" textlink="">
      <xdr:nvSpPr>
        <xdr:cNvPr id="9387" name="Line 171">
          <a:extLst>
            <a:ext uri="{FF2B5EF4-FFF2-40B4-BE49-F238E27FC236}">
              <a16:creationId xmlns:a16="http://schemas.microsoft.com/office/drawing/2014/main" id="{BEEC3508-6FE6-A2C2-AFB4-1367F650EFBE}"/>
            </a:ext>
          </a:extLst>
        </xdr:cNvPr>
        <xdr:cNvSpPr>
          <a:spLocks noChangeShapeType="1"/>
        </xdr:cNvSpPr>
      </xdr:nvSpPr>
      <xdr:spPr bwMode="auto">
        <a:xfrm>
          <a:off x="666750" y="3829050"/>
          <a:ext cx="8001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50</xdr:col>
      <xdr:colOff>0</xdr:colOff>
      <xdr:row>67</xdr:row>
      <xdr:rowOff>0</xdr:rowOff>
    </xdr:from>
    <xdr:to>
      <xdr:col>50</xdr:col>
      <xdr:colOff>0</xdr:colOff>
      <xdr:row>70</xdr:row>
      <xdr:rowOff>0</xdr:rowOff>
    </xdr:to>
    <xdr:sp macro="" textlink="">
      <xdr:nvSpPr>
        <xdr:cNvPr id="9388" name="Line 172">
          <a:extLst>
            <a:ext uri="{FF2B5EF4-FFF2-40B4-BE49-F238E27FC236}">
              <a16:creationId xmlns:a16="http://schemas.microsoft.com/office/drawing/2014/main" id="{F3FA443E-7443-4DAA-9D42-489E112B22D8}"/>
            </a:ext>
          </a:extLst>
        </xdr:cNvPr>
        <xdr:cNvSpPr>
          <a:spLocks noChangeShapeType="1"/>
        </xdr:cNvSpPr>
      </xdr:nvSpPr>
      <xdr:spPr bwMode="auto">
        <a:xfrm>
          <a:off x="3333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0</xdr:colOff>
      <xdr:row>67</xdr:row>
      <xdr:rowOff>0</xdr:rowOff>
    </xdr:from>
    <xdr:to>
      <xdr:col>30</xdr:col>
      <xdr:colOff>0</xdr:colOff>
      <xdr:row>70</xdr:row>
      <xdr:rowOff>0</xdr:rowOff>
    </xdr:to>
    <xdr:sp macro="" textlink="">
      <xdr:nvSpPr>
        <xdr:cNvPr id="9389" name="Line 173">
          <a:extLst>
            <a:ext uri="{FF2B5EF4-FFF2-40B4-BE49-F238E27FC236}">
              <a16:creationId xmlns:a16="http://schemas.microsoft.com/office/drawing/2014/main" id="{77193C77-85FF-CAB6-7384-EAC428914C6E}"/>
            </a:ext>
          </a:extLst>
        </xdr:cNvPr>
        <xdr:cNvSpPr>
          <a:spLocks noChangeShapeType="1"/>
        </xdr:cNvSpPr>
      </xdr:nvSpPr>
      <xdr:spPr bwMode="auto">
        <a:xfrm>
          <a:off x="2000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90</xdr:col>
      <xdr:colOff>0</xdr:colOff>
      <xdr:row>67</xdr:row>
      <xdr:rowOff>0</xdr:rowOff>
    </xdr:from>
    <xdr:to>
      <xdr:col>90</xdr:col>
      <xdr:colOff>0</xdr:colOff>
      <xdr:row>70</xdr:row>
      <xdr:rowOff>0</xdr:rowOff>
    </xdr:to>
    <xdr:sp macro="" textlink="">
      <xdr:nvSpPr>
        <xdr:cNvPr id="9391" name="Line 175">
          <a:extLst>
            <a:ext uri="{FF2B5EF4-FFF2-40B4-BE49-F238E27FC236}">
              <a16:creationId xmlns:a16="http://schemas.microsoft.com/office/drawing/2014/main" id="{C8DCECA4-6546-7A94-4D06-02E795E8FED3}"/>
            </a:ext>
          </a:extLst>
        </xdr:cNvPr>
        <xdr:cNvSpPr>
          <a:spLocks noChangeShapeType="1"/>
        </xdr:cNvSpPr>
      </xdr:nvSpPr>
      <xdr:spPr bwMode="auto">
        <a:xfrm>
          <a:off x="6000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130</xdr:col>
      <xdr:colOff>0</xdr:colOff>
      <xdr:row>67</xdr:row>
      <xdr:rowOff>0</xdr:rowOff>
    </xdr:from>
    <xdr:to>
      <xdr:col>130</xdr:col>
      <xdr:colOff>0</xdr:colOff>
      <xdr:row>70</xdr:row>
      <xdr:rowOff>0</xdr:rowOff>
    </xdr:to>
    <xdr:sp macro="" textlink="">
      <xdr:nvSpPr>
        <xdr:cNvPr id="9392" name="Line 176">
          <a:extLst>
            <a:ext uri="{FF2B5EF4-FFF2-40B4-BE49-F238E27FC236}">
              <a16:creationId xmlns:a16="http://schemas.microsoft.com/office/drawing/2014/main" id="{DC0760E1-801B-597E-614C-2E71C31039EE}"/>
            </a:ext>
          </a:extLst>
        </xdr:cNvPr>
        <xdr:cNvSpPr>
          <a:spLocks noChangeShapeType="1"/>
        </xdr:cNvSpPr>
      </xdr:nvSpPr>
      <xdr:spPr bwMode="auto">
        <a:xfrm>
          <a:off x="8667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110</xdr:col>
      <xdr:colOff>0</xdr:colOff>
      <xdr:row>67</xdr:row>
      <xdr:rowOff>0</xdr:rowOff>
    </xdr:from>
    <xdr:to>
      <xdr:col>110</xdr:col>
      <xdr:colOff>0</xdr:colOff>
      <xdr:row>70</xdr:row>
      <xdr:rowOff>0</xdr:rowOff>
    </xdr:to>
    <xdr:sp macro="" textlink="">
      <xdr:nvSpPr>
        <xdr:cNvPr id="9393" name="Line 177">
          <a:extLst>
            <a:ext uri="{FF2B5EF4-FFF2-40B4-BE49-F238E27FC236}">
              <a16:creationId xmlns:a16="http://schemas.microsoft.com/office/drawing/2014/main" id="{BA6475C7-C5DF-5C53-52FD-29BC69B502D7}"/>
            </a:ext>
          </a:extLst>
        </xdr:cNvPr>
        <xdr:cNvSpPr>
          <a:spLocks noChangeShapeType="1"/>
        </xdr:cNvSpPr>
      </xdr:nvSpPr>
      <xdr:spPr bwMode="auto">
        <a:xfrm>
          <a:off x="7334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9394" name="Line 178">
          <a:extLst>
            <a:ext uri="{FF2B5EF4-FFF2-40B4-BE49-F238E27FC236}">
              <a16:creationId xmlns:a16="http://schemas.microsoft.com/office/drawing/2014/main" id="{DF456910-B45F-0E16-A96D-F60C97C15E97}"/>
            </a:ext>
          </a:extLst>
        </xdr:cNvPr>
        <xdr:cNvSpPr>
          <a:spLocks noChangeShapeType="1"/>
        </xdr:cNvSpPr>
      </xdr:nvSpPr>
      <xdr:spPr bwMode="auto">
        <a:xfrm>
          <a:off x="666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70</xdr:col>
      <xdr:colOff>0</xdr:colOff>
      <xdr:row>33</xdr:row>
      <xdr:rowOff>0</xdr:rowOff>
    </xdr:from>
    <xdr:to>
      <xdr:col>107</xdr:col>
      <xdr:colOff>9525</xdr:colOff>
      <xdr:row>33</xdr:row>
      <xdr:rowOff>0</xdr:rowOff>
    </xdr:to>
    <xdr:sp macro="" textlink="">
      <xdr:nvSpPr>
        <xdr:cNvPr id="9395" name="Line 179">
          <a:extLst>
            <a:ext uri="{FF2B5EF4-FFF2-40B4-BE49-F238E27FC236}">
              <a16:creationId xmlns:a16="http://schemas.microsoft.com/office/drawing/2014/main" id="{54131E36-3B65-D0B6-36C0-F1486054CEE7}"/>
            </a:ext>
          </a:extLst>
        </xdr:cNvPr>
        <xdr:cNvSpPr>
          <a:spLocks noChangeShapeType="1"/>
        </xdr:cNvSpPr>
      </xdr:nvSpPr>
      <xdr:spPr bwMode="auto">
        <a:xfrm>
          <a:off x="4667250" y="1885950"/>
          <a:ext cx="2476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41</xdr:row>
      <xdr:rowOff>9525</xdr:rowOff>
    </xdr:from>
    <xdr:to>
      <xdr:col>70</xdr:col>
      <xdr:colOff>0</xdr:colOff>
      <xdr:row>41</xdr:row>
      <xdr:rowOff>9525</xdr:rowOff>
    </xdr:to>
    <xdr:sp macro="" textlink="">
      <xdr:nvSpPr>
        <xdr:cNvPr id="9396" name="Line 180">
          <a:extLst>
            <a:ext uri="{FF2B5EF4-FFF2-40B4-BE49-F238E27FC236}">
              <a16:creationId xmlns:a16="http://schemas.microsoft.com/office/drawing/2014/main" id="{3D279B83-A59F-9ADD-BFAF-F47B8D724528}"/>
            </a:ext>
          </a:extLst>
        </xdr:cNvPr>
        <xdr:cNvSpPr>
          <a:spLocks noChangeShapeType="1"/>
        </xdr:cNvSpPr>
      </xdr:nvSpPr>
      <xdr:spPr bwMode="auto">
        <a:xfrm>
          <a:off x="2143125" y="2352675"/>
          <a:ext cx="2524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41</xdr:row>
      <xdr:rowOff>9525</xdr:rowOff>
    </xdr:from>
    <xdr:to>
      <xdr:col>32</xdr:col>
      <xdr:colOff>9525</xdr:colOff>
      <xdr:row>44</xdr:row>
      <xdr:rowOff>9525</xdr:rowOff>
    </xdr:to>
    <xdr:sp macro="" textlink="">
      <xdr:nvSpPr>
        <xdr:cNvPr id="9397" name="Line 181">
          <a:extLst>
            <a:ext uri="{FF2B5EF4-FFF2-40B4-BE49-F238E27FC236}">
              <a16:creationId xmlns:a16="http://schemas.microsoft.com/office/drawing/2014/main" id="{240AEC5A-8E60-B37A-B2A2-9E1CE30737B6}"/>
            </a:ext>
          </a:extLst>
        </xdr:cNvPr>
        <xdr:cNvSpPr>
          <a:spLocks noChangeShapeType="1"/>
        </xdr:cNvSpPr>
      </xdr:nvSpPr>
      <xdr:spPr bwMode="auto">
        <a:xfrm>
          <a:off x="2143125" y="2352675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9525</xdr:colOff>
      <xdr:row>33</xdr:row>
      <xdr:rowOff>0</xdr:rowOff>
    </xdr:from>
    <xdr:to>
      <xdr:col>107</xdr:col>
      <xdr:colOff>9525</xdr:colOff>
      <xdr:row>36</xdr:row>
      <xdr:rowOff>0</xdr:rowOff>
    </xdr:to>
    <xdr:sp macro="" textlink="">
      <xdr:nvSpPr>
        <xdr:cNvPr id="9398" name="Line 182">
          <a:extLst>
            <a:ext uri="{FF2B5EF4-FFF2-40B4-BE49-F238E27FC236}">
              <a16:creationId xmlns:a16="http://schemas.microsoft.com/office/drawing/2014/main" id="{ABBBA1AC-194F-148D-6D7A-CFA5D3E44664}"/>
            </a:ext>
          </a:extLst>
        </xdr:cNvPr>
        <xdr:cNvSpPr>
          <a:spLocks noChangeShapeType="1"/>
        </xdr:cNvSpPr>
      </xdr:nvSpPr>
      <xdr:spPr bwMode="auto">
        <a:xfrm>
          <a:off x="7143750" y="18859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F0000" mc:Ignorable="a14" a14:legacySpreadsheetColorIndex="47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0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F0000" mc:Ignorable="a14" a14:legacySpreadsheetColorIndex="47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0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9.emf"/><Relationship Id="rId4" Type="http://schemas.openxmlformats.org/officeDocument/2006/relationships/oleObject" Target="../embeddings/oleObject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7.bin"/><Relationship Id="rId5" Type="http://schemas.openxmlformats.org/officeDocument/2006/relationships/image" Target="../media/image10.emf"/><Relationship Id="rId4" Type="http://schemas.openxmlformats.org/officeDocument/2006/relationships/oleObject" Target="../embeddings/oleObject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E36DE-2197-4DE2-A855-0BD30E4A3EC4}">
  <dimension ref="A1"/>
  <sheetViews>
    <sheetView tabSelected="1" workbookViewId="0">
      <selection activeCell="I35" sqref="I35"/>
    </sheetView>
  </sheetViews>
  <sheetFormatPr baseColWidth="10" defaultRowHeight="12.75" x14ac:dyDescent="0.2"/>
  <cols>
    <col min="1" max="1" width="5.7109375" customWidth="1"/>
    <col min="2" max="9" width="8.7109375" customWidth="1"/>
    <col min="10" max="10" width="12.5703125" customWidth="1"/>
    <col min="11" max="11" width="9.5703125" customWidth="1"/>
    <col min="12" max="12" width="8.7109375" customWidth="1"/>
  </cols>
  <sheetData/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C6A04-DC34-428A-A789-15F7B3D9D68E}">
  <dimension ref="A1:L31"/>
  <sheetViews>
    <sheetView workbookViewId="0">
      <selection activeCell="A8" sqref="A8"/>
    </sheetView>
  </sheetViews>
  <sheetFormatPr baseColWidth="10" defaultRowHeight="12.75" x14ac:dyDescent="0.2"/>
  <cols>
    <col min="1" max="1" width="22" customWidth="1"/>
    <col min="2" max="3" width="5" customWidth="1"/>
    <col min="4" max="5" width="9.28515625" customWidth="1"/>
    <col min="6" max="7" width="5" customWidth="1"/>
    <col min="8" max="9" width="9.28515625" customWidth="1"/>
    <col min="10" max="11" width="5" customWidth="1"/>
  </cols>
  <sheetData>
    <row r="1" spans="1:12" ht="18" customHeight="1" x14ac:dyDescent="0.2">
      <c r="A1" s="720" t="s">
        <v>565</v>
      </c>
      <c r="E1" s="39"/>
      <c r="F1" s="39"/>
      <c r="G1" s="39"/>
      <c r="H1" s="341"/>
      <c r="I1" s="342"/>
      <c r="J1" s="342"/>
      <c r="K1" s="343"/>
    </row>
    <row r="2" spans="1:12" ht="15" customHeight="1" x14ac:dyDescent="0.2">
      <c r="A2" s="340"/>
      <c r="E2" s="39"/>
      <c r="F2" s="39"/>
      <c r="G2" s="39"/>
      <c r="H2" s="341"/>
      <c r="I2" s="342"/>
      <c r="J2" s="342"/>
      <c r="K2" s="343"/>
    </row>
    <row r="3" spans="1:12" ht="15" customHeight="1" x14ac:dyDescent="0.2">
      <c r="A3" s="722" t="s">
        <v>731</v>
      </c>
      <c r="B3" s="651"/>
      <c r="C3" s="413"/>
      <c r="D3" s="413"/>
      <c r="E3" s="413"/>
      <c r="F3" s="413"/>
      <c r="G3" s="413"/>
      <c r="H3" s="652"/>
      <c r="I3" s="653"/>
      <c r="J3" s="653"/>
      <c r="K3" s="654"/>
      <c r="L3" s="6"/>
    </row>
    <row r="4" spans="1:12" ht="15" customHeight="1" x14ac:dyDescent="0.2">
      <c r="A4" s="546" t="s">
        <v>475</v>
      </c>
      <c r="B4" s="54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ht="12.75" customHeight="1" x14ac:dyDescent="0.2">
      <c r="A5" s="546" t="s">
        <v>593</v>
      </c>
      <c r="B5" s="54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ht="12.75" customHeight="1" x14ac:dyDescent="0.2">
      <c r="A6" s="658"/>
      <c r="B6" s="552">
        <v>2003</v>
      </c>
      <c r="C6" s="547">
        <v>2004</v>
      </c>
      <c r="D6" s="452"/>
      <c r="E6" s="452"/>
      <c r="F6" s="552">
        <v>2003</v>
      </c>
      <c r="G6" s="547">
        <v>2004</v>
      </c>
      <c r="H6" s="451"/>
      <c r="I6" s="793"/>
      <c r="J6" s="552">
        <v>2003</v>
      </c>
      <c r="K6" s="547">
        <v>2004</v>
      </c>
    </row>
    <row r="7" spans="1:12" ht="15" customHeight="1" x14ac:dyDescent="0.2">
      <c r="A7" s="522" t="s">
        <v>595</v>
      </c>
      <c r="B7" s="647">
        <v>0</v>
      </c>
      <c r="C7" s="647">
        <v>3</v>
      </c>
      <c r="D7" s="246" t="s">
        <v>481</v>
      </c>
      <c r="E7" s="277"/>
      <c r="F7" s="647">
        <v>0</v>
      </c>
      <c r="G7" s="551">
        <v>3</v>
      </c>
      <c r="H7" s="246" t="s">
        <v>538</v>
      </c>
      <c r="I7" s="277"/>
      <c r="J7" s="647">
        <v>35</v>
      </c>
      <c r="K7" s="647">
        <v>42</v>
      </c>
    </row>
    <row r="8" spans="1:12" ht="15" customHeight="1" x14ac:dyDescent="0.2">
      <c r="A8" s="522" t="s">
        <v>594</v>
      </c>
      <c r="B8" s="647">
        <v>0</v>
      </c>
      <c r="C8" s="647">
        <v>2</v>
      </c>
      <c r="D8" s="7" t="s">
        <v>413</v>
      </c>
      <c r="E8" s="232"/>
      <c r="F8" s="792">
        <v>2</v>
      </c>
      <c r="G8" s="792">
        <v>3</v>
      </c>
      <c r="H8" s="546" t="s">
        <v>419</v>
      </c>
      <c r="I8" s="45"/>
      <c r="J8" s="794">
        <v>0</v>
      </c>
      <c r="K8" s="794">
        <v>1</v>
      </c>
    </row>
    <row r="9" spans="1:12" ht="15" customHeight="1" x14ac:dyDescent="0.2">
      <c r="A9" s="522" t="s">
        <v>495</v>
      </c>
      <c r="B9" s="647">
        <v>11</v>
      </c>
      <c r="C9" s="647">
        <v>7</v>
      </c>
      <c r="D9" s="246" t="s">
        <v>414</v>
      </c>
      <c r="E9" s="324"/>
      <c r="F9" s="647">
        <v>10</v>
      </c>
      <c r="G9" s="647">
        <v>10</v>
      </c>
      <c r="H9" s="351" t="s">
        <v>420</v>
      </c>
      <c r="I9" s="324"/>
      <c r="J9" s="625">
        <v>1</v>
      </c>
      <c r="K9" s="625">
        <v>1</v>
      </c>
    </row>
    <row r="10" spans="1:12" ht="15" customHeight="1" x14ac:dyDescent="0.2">
      <c r="A10" s="522" t="s">
        <v>408</v>
      </c>
      <c r="B10" s="647">
        <v>1</v>
      </c>
      <c r="C10" s="647">
        <v>2</v>
      </c>
      <c r="D10" s="546" t="s">
        <v>485</v>
      </c>
      <c r="E10" s="45"/>
      <c r="F10" s="647">
        <v>5</v>
      </c>
      <c r="G10" s="647">
        <v>7</v>
      </c>
      <c r="H10" s="350" t="s">
        <v>421</v>
      </c>
      <c r="I10" s="45"/>
      <c r="J10" s="626">
        <v>0</v>
      </c>
      <c r="K10" s="626">
        <v>9</v>
      </c>
    </row>
    <row r="11" spans="1:12" ht="15" customHeight="1" x14ac:dyDescent="0.2">
      <c r="A11" s="555" t="s">
        <v>596</v>
      </c>
      <c r="B11" s="791">
        <v>0</v>
      </c>
      <c r="C11" s="791">
        <v>2</v>
      </c>
      <c r="D11" s="697" t="s">
        <v>416</v>
      </c>
      <c r="E11" s="324"/>
      <c r="F11" s="648">
        <v>1</v>
      </c>
      <c r="G11" s="648">
        <v>7</v>
      </c>
      <c r="H11" s="351" t="s">
        <v>423</v>
      </c>
      <c r="I11" s="324"/>
      <c r="J11" s="600">
        <v>29</v>
      </c>
      <c r="K11" s="600">
        <v>27</v>
      </c>
    </row>
    <row r="12" spans="1:12" ht="15" customHeight="1" x14ac:dyDescent="0.2">
      <c r="A12" s="522" t="s">
        <v>409</v>
      </c>
      <c r="B12" s="789">
        <v>0</v>
      </c>
      <c r="C12" s="789">
        <v>1</v>
      </c>
      <c r="D12" s="697" t="s">
        <v>496</v>
      </c>
      <c r="E12" s="324"/>
      <c r="F12" s="248">
        <v>0</v>
      </c>
      <c r="G12" s="248">
        <v>3</v>
      </c>
      <c r="H12" s="351" t="s">
        <v>539</v>
      </c>
      <c r="I12" s="324"/>
      <c r="J12" s="600">
        <v>1</v>
      </c>
      <c r="K12" s="600">
        <v>0</v>
      </c>
    </row>
    <row r="13" spans="1:12" ht="15" customHeight="1" x14ac:dyDescent="0.2">
      <c r="A13" s="522" t="s">
        <v>410</v>
      </c>
      <c r="B13" s="647">
        <v>1</v>
      </c>
      <c r="C13" s="647">
        <v>1</v>
      </c>
      <c r="D13" s="546" t="s">
        <v>484</v>
      </c>
      <c r="E13" s="45"/>
      <c r="F13" s="248">
        <v>6</v>
      </c>
      <c r="G13" s="248">
        <v>7</v>
      </c>
      <c r="H13" s="246"/>
      <c r="I13" s="277"/>
      <c r="J13" s="309"/>
      <c r="K13" s="324"/>
    </row>
    <row r="14" spans="1:12" ht="15" customHeight="1" x14ac:dyDescent="0.2">
      <c r="A14" s="522" t="s">
        <v>412</v>
      </c>
      <c r="B14" s="647">
        <v>1</v>
      </c>
      <c r="C14" s="647">
        <v>1</v>
      </c>
      <c r="D14" s="697" t="s">
        <v>483</v>
      </c>
      <c r="E14" s="324"/>
      <c r="F14" s="624">
        <v>15</v>
      </c>
      <c r="G14" s="624">
        <v>8</v>
      </c>
      <c r="H14" s="246"/>
      <c r="I14" s="277"/>
      <c r="J14" s="309"/>
      <c r="K14" s="309"/>
    </row>
    <row r="15" spans="1:12" ht="15" customHeight="1" x14ac:dyDescent="0.2">
      <c r="A15" s="700"/>
      <c r="B15" s="701"/>
      <c r="C15" s="701"/>
      <c r="D15" s="702"/>
      <c r="E15" s="574"/>
      <c r="F15" s="703"/>
      <c r="G15" s="703"/>
      <c r="H15" s="702"/>
      <c r="I15" s="574"/>
      <c r="J15" s="704"/>
      <c r="K15" s="705"/>
    </row>
    <row r="16" spans="1:12" ht="15" customHeight="1" x14ac:dyDescent="0.2">
      <c r="A16" s="351" t="s">
        <v>570</v>
      </c>
      <c r="B16" s="551"/>
      <c r="C16" s="551"/>
      <c r="D16" s="697"/>
      <c r="E16" s="277"/>
      <c r="F16" s="550"/>
      <c r="G16" s="550"/>
      <c r="H16" s="697"/>
      <c r="I16" s="277"/>
      <c r="J16" s="698"/>
      <c r="K16" s="699"/>
    </row>
    <row r="17" spans="1:11" ht="15" customHeight="1" x14ac:dyDescent="0.2">
      <c r="A17" s="546"/>
      <c r="B17" s="554"/>
      <c r="C17" s="554"/>
      <c r="D17" s="546"/>
      <c r="E17" s="6"/>
      <c r="F17" s="9"/>
      <c r="G17" s="9"/>
      <c r="H17" s="546"/>
      <c r="I17" s="6"/>
      <c r="J17" s="655"/>
      <c r="K17" s="655"/>
    </row>
    <row r="18" spans="1:11" ht="15" customHeight="1" x14ac:dyDescent="0.2">
      <c r="A18" s="446" t="s">
        <v>572</v>
      </c>
      <c r="B18" s="545"/>
      <c r="C18" s="545"/>
      <c r="D18" s="545"/>
      <c r="E18" s="374"/>
      <c r="F18" s="374"/>
      <c r="G18" s="374"/>
      <c r="H18" s="1088" t="s">
        <v>0</v>
      </c>
      <c r="I18" s="1089"/>
      <c r="J18" s="1089"/>
      <c r="K18" s="1090"/>
    </row>
    <row r="19" spans="1:11" ht="15" customHeight="1" x14ac:dyDescent="0.2">
      <c r="A19" s="439" t="s">
        <v>575</v>
      </c>
      <c r="B19" s="553"/>
      <c r="C19" s="553"/>
      <c r="D19" s="553"/>
      <c r="E19" s="362"/>
      <c r="F19" s="362"/>
      <c r="G19" s="362"/>
      <c r="H19" s="398">
        <v>2002</v>
      </c>
      <c r="I19" s="650">
        <v>2003</v>
      </c>
      <c r="J19" s="1088">
        <v>2004</v>
      </c>
      <c r="K19" s="1090"/>
    </row>
    <row r="20" spans="1:11" ht="15" customHeight="1" x14ac:dyDescent="0.2">
      <c r="A20" s="40" t="s">
        <v>470</v>
      </c>
      <c r="B20" s="114"/>
      <c r="C20" s="91"/>
      <c r="D20" s="44"/>
      <c r="E20" s="44"/>
      <c r="F20" s="44"/>
      <c r="G20" s="44"/>
      <c r="H20" s="717">
        <v>102</v>
      </c>
      <c r="I20" s="649">
        <v>75</v>
      </c>
      <c r="J20" s="1091">
        <v>81</v>
      </c>
      <c r="K20" s="1092"/>
    </row>
    <row r="21" spans="1:11" ht="15" customHeight="1" x14ac:dyDescent="0.2">
      <c r="A21" s="40" t="s">
        <v>597</v>
      </c>
      <c r="B21" s="18"/>
      <c r="C21" s="18"/>
      <c r="D21" s="18"/>
      <c r="E21" s="44"/>
      <c r="F21" s="44"/>
      <c r="G21" s="44"/>
      <c r="H21" s="717">
        <v>42</v>
      </c>
      <c r="I21" s="649">
        <v>30</v>
      </c>
      <c r="J21" s="1091">
        <v>20</v>
      </c>
      <c r="K21" s="1092"/>
    </row>
    <row r="22" spans="1:11" ht="15" customHeight="1" x14ac:dyDescent="0.2">
      <c r="A22" s="46" t="s">
        <v>598</v>
      </c>
      <c r="B22" s="47"/>
      <c r="C22" s="47"/>
      <c r="D22" s="47"/>
      <c r="E22" s="795"/>
      <c r="F22" s="795"/>
      <c r="G22" s="796"/>
      <c r="H22" s="797">
        <v>0</v>
      </c>
      <c r="I22" s="717">
        <v>0</v>
      </c>
      <c r="J22" s="1091">
        <v>9</v>
      </c>
      <c r="K22" s="1092"/>
    </row>
    <row r="23" spans="1:11" ht="15" customHeight="1" x14ac:dyDescent="0.2">
      <c r="I23" s="277"/>
      <c r="J23" s="277"/>
    </row>
    <row r="24" spans="1:11" ht="18" customHeight="1" x14ac:dyDescent="0.2">
      <c r="A24" s="738" t="s">
        <v>714</v>
      </c>
      <c r="B24" s="799"/>
      <c r="C24" s="790"/>
      <c r="D24" s="790"/>
      <c r="E24" s="790"/>
      <c r="F24" s="790"/>
      <c r="G24" s="790"/>
      <c r="H24" s="790"/>
      <c r="I24" s="790"/>
      <c r="J24" s="790"/>
      <c r="K24" s="1027"/>
    </row>
    <row r="25" spans="1:11" ht="15" customHeight="1" x14ac:dyDescent="0.2">
      <c r="A25" s="804"/>
      <c r="B25" s="184" t="s">
        <v>599</v>
      </c>
      <c r="C25" s="6"/>
      <c r="D25" s="6"/>
      <c r="E25" s="45"/>
      <c r="F25" s="184" t="s">
        <v>602</v>
      </c>
      <c r="G25" s="6"/>
      <c r="H25" s="6"/>
      <c r="I25" s="45"/>
      <c r="J25" s="803"/>
      <c r="K25" s="445"/>
    </row>
    <row r="26" spans="1:11" ht="15" customHeight="1" x14ac:dyDescent="0.2">
      <c r="A26" s="800"/>
      <c r="B26" s="184" t="s">
        <v>600</v>
      </c>
      <c r="C26" s="6"/>
      <c r="D26" s="6"/>
      <c r="E26" s="45"/>
      <c r="F26" s="184" t="s">
        <v>603</v>
      </c>
      <c r="G26" s="6"/>
      <c r="H26" s="6"/>
      <c r="I26" s="45"/>
      <c r="J26" s="803"/>
      <c r="K26" s="445"/>
    </row>
    <row r="27" spans="1:11" ht="15" customHeight="1" x14ac:dyDescent="0.2">
      <c r="A27" s="454"/>
      <c r="B27" s="7" t="s">
        <v>601</v>
      </c>
      <c r="C27" s="8"/>
      <c r="D27" s="8"/>
      <c r="E27" s="232"/>
      <c r="F27" s="7" t="s">
        <v>716</v>
      </c>
      <c r="G27" s="8"/>
      <c r="H27" s="8"/>
      <c r="I27" s="232"/>
      <c r="J27" s="803"/>
      <c r="K27" s="445"/>
    </row>
    <row r="28" spans="1:11" ht="15" customHeight="1" x14ac:dyDescent="0.2">
      <c r="A28" s="801">
        <v>2002</v>
      </c>
      <c r="B28" s="1093" t="s">
        <v>571</v>
      </c>
      <c r="C28" s="1093"/>
      <c r="D28" s="1093"/>
      <c r="E28" s="1093"/>
      <c r="F28" s="1094"/>
      <c r="G28" s="1094"/>
      <c r="H28" s="1094"/>
      <c r="I28" s="1094"/>
      <c r="J28" s="803"/>
      <c r="K28" s="445"/>
    </row>
    <row r="29" spans="1:11" ht="15" customHeight="1" x14ac:dyDescent="0.2">
      <c r="A29" s="801">
        <v>2003</v>
      </c>
      <c r="B29" s="1093" t="s">
        <v>715</v>
      </c>
      <c r="C29" s="1093"/>
      <c r="D29" s="1093"/>
      <c r="E29" s="1093"/>
      <c r="F29" s="1094"/>
      <c r="G29" s="1094"/>
      <c r="H29" s="1094"/>
      <c r="I29" s="1094"/>
      <c r="J29" s="803"/>
      <c r="K29" s="445"/>
    </row>
    <row r="30" spans="1:11" ht="15" customHeight="1" x14ac:dyDescent="0.2">
      <c r="A30" s="802">
        <v>2004</v>
      </c>
      <c r="B30" s="1093" t="s">
        <v>604</v>
      </c>
      <c r="C30" s="1093"/>
      <c r="D30" s="1093"/>
      <c r="E30" s="1093"/>
      <c r="F30" s="1094" t="s">
        <v>605</v>
      </c>
      <c r="G30" s="1094"/>
      <c r="H30" s="1094"/>
      <c r="I30" s="1094"/>
      <c r="J30" s="453"/>
      <c r="K30" s="486"/>
    </row>
    <row r="31" spans="1:11" x14ac:dyDescent="0.2">
      <c r="A31" s="6"/>
      <c r="B31" s="798"/>
      <c r="C31" s="798"/>
      <c r="D31" s="554"/>
      <c r="E31" s="554"/>
      <c r="F31" s="554"/>
      <c r="G31" s="554"/>
    </row>
  </sheetData>
  <mergeCells count="11">
    <mergeCell ref="B29:E29"/>
    <mergeCell ref="B30:E30"/>
    <mergeCell ref="F30:I30"/>
    <mergeCell ref="F29:I29"/>
    <mergeCell ref="F28:I28"/>
    <mergeCell ref="H18:K18"/>
    <mergeCell ref="J19:K19"/>
    <mergeCell ref="J20:K20"/>
    <mergeCell ref="J21:K21"/>
    <mergeCell ref="J22:K22"/>
    <mergeCell ref="B28:E28"/>
  </mergeCells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>
    <oddHeader>&amp;R- 7 -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29EF9-3516-461C-8134-6BF644345B53}">
  <dimension ref="A1:H38"/>
  <sheetViews>
    <sheetView workbookViewId="0">
      <selection activeCell="J21" sqref="J21"/>
    </sheetView>
  </sheetViews>
  <sheetFormatPr baseColWidth="10" defaultRowHeight="12.75" x14ac:dyDescent="0.2"/>
  <cols>
    <col min="1" max="1" width="24.28515625" customWidth="1"/>
    <col min="2" max="8" width="9.28515625" customWidth="1"/>
  </cols>
  <sheetData>
    <row r="1" spans="1:8" ht="15.75" x14ac:dyDescent="0.25">
      <c r="A1" s="656"/>
      <c r="B1" s="805"/>
      <c r="C1" s="656"/>
      <c r="D1" s="656"/>
      <c r="E1" s="656"/>
      <c r="F1" s="656"/>
      <c r="G1" s="162"/>
      <c r="H1" s="656"/>
    </row>
    <row r="2" spans="1:8" ht="15.75" x14ac:dyDescent="0.25">
      <c r="A2" s="162"/>
      <c r="B2" s="805"/>
      <c r="C2" s="656"/>
      <c r="D2" s="656"/>
      <c r="E2" s="656"/>
      <c r="F2" s="805"/>
      <c r="G2" s="805"/>
      <c r="H2" s="805"/>
    </row>
    <row r="3" spans="1:8" ht="15" x14ac:dyDescent="0.2">
      <c r="A3" s="656"/>
      <c r="B3" s="656"/>
      <c r="C3" s="656"/>
      <c r="D3" s="656"/>
      <c r="E3" s="656"/>
      <c r="F3" s="656"/>
      <c r="G3" s="656"/>
      <c r="H3" s="656"/>
    </row>
    <row r="4" spans="1:8" ht="15" x14ac:dyDescent="0.2">
      <c r="A4" s="848"/>
      <c r="B4" s="849"/>
      <c r="C4" s="850"/>
      <c r="D4" s="849"/>
      <c r="E4" s="850"/>
      <c r="F4" s="850"/>
      <c r="G4" s="851"/>
      <c r="H4" s="849"/>
    </row>
    <row r="5" spans="1:8" ht="15.75" x14ac:dyDescent="0.25">
      <c r="A5" s="852" t="s">
        <v>45</v>
      </c>
      <c r="B5" s="853"/>
      <c r="C5" s="854"/>
      <c r="D5" s="853"/>
      <c r="E5" s="855" t="s">
        <v>606</v>
      </c>
      <c r="F5" s="855"/>
      <c r="G5" s="856"/>
      <c r="H5" s="857">
        <v>2003</v>
      </c>
    </row>
    <row r="6" spans="1:8" ht="15" x14ac:dyDescent="0.2">
      <c r="A6" s="858"/>
      <c r="B6" s="859"/>
      <c r="C6" s="860"/>
      <c r="D6" s="859"/>
      <c r="E6" s="861" t="s">
        <v>46</v>
      </c>
      <c r="F6" s="861" t="s">
        <v>47</v>
      </c>
      <c r="G6" s="862" t="s">
        <v>34</v>
      </c>
      <c r="H6" s="863"/>
    </row>
    <row r="7" spans="1:8" ht="15" x14ac:dyDescent="0.2">
      <c r="A7" s="806"/>
      <c r="B7" s="807"/>
      <c r="C7" s="807"/>
      <c r="D7" s="807"/>
      <c r="E7" s="808"/>
      <c r="F7" s="808"/>
      <c r="G7" s="809"/>
      <c r="H7" s="810"/>
    </row>
    <row r="8" spans="1:8" ht="12.75" customHeight="1" x14ac:dyDescent="0.2">
      <c r="A8" s="811" t="s">
        <v>48</v>
      </c>
      <c r="B8" s="812">
        <v>7</v>
      </c>
      <c r="C8" s="813"/>
      <c r="D8" s="812">
        <v>7</v>
      </c>
      <c r="E8" s="814">
        <v>6</v>
      </c>
      <c r="F8" s="815">
        <v>0.8</v>
      </c>
      <c r="G8" s="816">
        <f>SUM(E8:F8)</f>
        <v>6.8</v>
      </c>
      <c r="H8" s="817">
        <v>6.75</v>
      </c>
    </row>
    <row r="9" spans="1:8" ht="15" customHeight="1" x14ac:dyDescent="0.2">
      <c r="A9" s="818" t="s">
        <v>607</v>
      </c>
      <c r="B9" s="819">
        <v>25.2</v>
      </c>
      <c r="C9" s="820"/>
      <c r="D9" s="819">
        <v>25.2</v>
      </c>
      <c r="E9" s="821">
        <v>17</v>
      </c>
      <c r="F9" s="822">
        <v>6.15</v>
      </c>
      <c r="G9" s="816">
        <f>SUM(E9:F9)</f>
        <v>23.15</v>
      </c>
      <c r="H9" s="817">
        <v>24.65</v>
      </c>
    </row>
    <row r="10" spans="1:8" ht="15" customHeight="1" x14ac:dyDescent="0.2">
      <c r="A10" s="823" t="s">
        <v>49</v>
      </c>
      <c r="B10" s="819">
        <v>10.5</v>
      </c>
      <c r="C10" s="820"/>
      <c r="D10" s="819">
        <v>10.5</v>
      </c>
      <c r="E10" s="821">
        <v>7</v>
      </c>
      <c r="F10" s="824">
        <v>5.2</v>
      </c>
      <c r="G10" s="816">
        <f t="shared" ref="G10:G23" si="0">SUM(E10:F10)</f>
        <v>12.2</v>
      </c>
      <c r="H10" s="817">
        <v>12.1</v>
      </c>
    </row>
    <row r="11" spans="1:8" ht="15" customHeight="1" x14ac:dyDescent="0.2">
      <c r="A11" s="818" t="s">
        <v>50</v>
      </c>
      <c r="B11" s="820"/>
      <c r="C11" s="820"/>
      <c r="D11" s="820"/>
      <c r="E11" s="821"/>
      <c r="F11" s="825"/>
      <c r="G11" s="816"/>
      <c r="H11" s="826"/>
    </row>
    <row r="12" spans="1:8" ht="15" customHeight="1" x14ac:dyDescent="0.2">
      <c r="A12" s="818" t="s">
        <v>51</v>
      </c>
      <c r="B12" s="827">
        <v>3</v>
      </c>
      <c r="C12" s="827"/>
      <c r="D12" s="827">
        <v>3</v>
      </c>
      <c r="E12" s="828">
        <v>1</v>
      </c>
      <c r="F12" s="824">
        <v>1.75</v>
      </c>
      <c r="G12" s="816">
        <f t="shared" si="0"/>
        <v>2.75</v>
      </c>
      <c r="H12" s="829">
        <v>2.7</v>
      </c>
    </row>
    <row r="13" spans="1:8" ht="15" customHeight="1" x14ac:dyDescent="0.2">
      <c r="A13" s="818" t="s">
        <v>52</v>
      </c>
      <c r="B13" s="827">
        <v>67.5</v>
      </c>
      <c r="C13" s="827"/>
      <c r="D13" s="827">
        <v>67.5</v>
      </c>
      <c r="E13" s="828">
        <v>6</v>
      </c>
      <c r="F13" s="824">
        <v>29.1</v>
      </c>
      <c r="G13" s="816">
        <f t="shared" si="0"/>
        <v>35.1</v>
      </c>
      <c r="H13" s="830">
        <v>34.25</v>
      </c>
    </row>
    <row r="14" spans="1:8" ht="15" customHeight="1" x14ac:dyDescent="0.2">
      <c r="A14" s="823" t="s">
        <v>53</v>
      </c>
      <c r="B14" s="819">
        <v>11</v>
      </c>
      <c r="C14" s="820"/>
      <c r="D14" s="819">
        <v>11</v>
      </c>
      <c r="E14" s="821">
        <v>3</v>
      </c>
      <c r="F14" s="824">
        <v>7.45</v>
      </c>
      <c r="G14" s="816">
        <f t="shared" si="0"/>
        <v>10.45</v>
      </c>
      <c r="H14" s="831" t="s">
        <v>608</v>
      </c>
    </row>
    <row r="15" spans="1:8" ht="15" customHeight="1" x14ac:dyDescent="0.2">
      <c r="A15" s="823" t="s">
        <v>54</v>
      </c>
      <c r="B15" s="819">
        <v>11</v>
      </c>
      <c r="C15" s="820"/>
      <c r="D15" s="819">
        <v>11</v>
      </c>
      <c r="E15" s="821">
        <v>4</v>
      </c>
      <c r="F15" s="824">
        <v>6.8</v>
      </c>
      <c r="G15" s="816">
        <f t="shared" si="0"/>
        <v>10.8</v>
      </c>
      <c r="H15" s="817">
        <v>10.1</v>
      </c>
    </row>
    <row r="16" spans="1:8" ht="15" customHeight="1" x14ac:dyDescent="0.2">
      <c r="A16" s="823" t="s">
        <v>55</v>
      </c>
      <c r="B16" s="864">
        <v>5</v>
      </c>
      <c r="C16" s="820"/>
      <c r="D16" s="819">
        <v>5</v>
      </c>
      <c r="E16" s="821">
        <v>4</v>
      </c>
      <c r="F16" s="824"/>
      <c r="G16" s="816">
        <f t="shared" si="0"/>
        <v>4</v>
      </c>
      <c r="H16" s="817">
        <v>7</v>
      </c>
    </row>
    <row r="17" spans="1:8" ht="15" customHeight="1" x14ac:dyDescent="0.2">
      <c r="A17" s="823" t="s">
        <v>609</v>
      </c>
      <c r="B17" s="864">
        <v>2.8</v>
      </c>
      <c r="C17" s="820"/>
      <c r="D17" s="819">
        <v>2.8</v>
      </c>
      <c r="E17" s="821">
        <v>1</v>
      </c>
      <c r="F17" s="824">
        <v>1.45</v>
      </c>
      <c r="G17" s="816">
        <f t="shared" si="0"/>
        <v>2.4500000000000002</v>
      </c>
      <c r="H17" s="817">
        <v>2.4500000000000002</v>
      </c>
    </row>
    <row r="18" spans="1:8" ht="15" customHeight="1" x14ac:dyDescent="0.2">
      <c r="A18" s="823" t="s">
        <v>56</v>
      </c>
      <c r="B18" s="864">
        <v>14.5</v>
      </c>
      <c r="C18" s="820">
        <v>1</v>
      </c>
      <c r="D18" s="819">
        <v>15.5</v>
      </c>
      <c r="E18" s="821">
        <v>13</v>
      </c>
      <c r="F18" s="824">
        <v>2.4500000000000002</v>
      </c>
      <c r="G18" s="816">
        <f t="shared" si="0"/>
        <v>15.45</v>
      </c>
      <c r="H18" s="817">
        <v>15.15</v>
      </c>
    </row>
    <row r="19" spans="1:8" ht="15" customHeight="1" x14ac:dyDescent="0.2">
      <c r="A19" s="823" t="s">
        <v>57</v>
      </c>
      <c r="B19" s="864">
        <v>22</v>
      </c>
      <c r="C19" s="820"/>
      <c r="D19" s="819">
        <v>22</v>
      </c>
      <c r="E19" s="821">
        <v>18</v>
      </c>
      <c r="F19" s="832">
        <v>1</v>
      </c>
      <c r="G19" s="816">
        <f t="shared" si="0"/>
        <v>19</v>
      </c>
      <c r="H19" s="817">
        <v>19</v>
      </c>
    </row>
    <row r="20" spans="1:8" ht="15" customHeight="1" x14ac:dyDescent="0.2">
      <c r="A20" s="833" t="s">
        <v>58</v>
      </c>
      <c r="B20" s="821"/>
      <c r="C20" s="820"/>
      <c r="D20" s="820"/>
      <c r="E20" s="821"/>
      <c r="F20" s="825"/>
      <c r="G20" s="816"/>
      <c r="H20" s="817"/>
    </row>
    <row r="21" spans="1:8" ht="15" customHeight="1" x14ac:dyDescent="0.2">
      <c r="A21" s="823" t="s">
        <v>59</v>
      </c>
      <c r="B21" s="819">
        <v>6</v>
      </c>
      <c r="C21" s="820"/>
      <c r="D21" s="819">
        <v>6</v>
      </c>
      <c r="E21" s="821">
        <v>5</v>
      </c>
      <c r="F21" s="824">
        <v>0.5</v>
      </c>
      <c r="G21" s="816">
        <f t="shared" si="0"/>
        <v>5.5</v>
      </c>
      <c r="H21" s="817">
        <v>5.7</v>
      </c>
    </row>
    <row r="22" spans="1:8" ht="15" customHeight="1" thickBot="1" x14ac:dyDescent="0.25">
      <c r="A22" s="823" t="s">
        <v>60</v>
      </c>
      <c r="B22" s="834">
        <v>8</v>
      </c>
      <c r="C22" s="835"/>
      <c r="D22" s="834">
        <v>8</v>
      </c>
      <c r="E22" s="836">
        <v>7</v>
      </c>
      <c r="F22" s="837"/>
      <c r="G22" s="838">
        <f t="shared" si="0"/>
        <v>7</v>
      </c>
      <c r="H22" s="839">
        <v>7</v>
      </c>
    </row>
    <row r="23" spans="1:8" ht="15" customHeight="1" x14ac:dyDescent="0.2">
      <c r="A23" s="865" t="s">
        <v>34</v>
      </c>
      <c r="B23" s="840">
        <f>SUM(B8:B22)</f>
        <v>193.5</v>
      </c>
      <c r="C23" s="840">
        <f>SUM(C8:C22)</f>
        <v>1</v>
      </c>
      <c r="D23" s="840">
        <f>SUM(D8:D22)</f>
        <v>194.5</v>
      </c>
      <c r="E23" s="840">
        <f>SUM(E8:E22)</f>
        <v>92</v>
      </c>
      <c r="F23" s="841">
        <f>SUM(F8:F22)</f>
        <v>62.650000000000006</v>
      </c>
      <c r="G23" s="842">
        <f t="shared" si="0"/>
        <v>154.65</v>
      </c>
      <c r="H23" s="842">
        <v>158.4</v>
      </c>
    </row>
    <row r="24" spans="1:8" ht="15" customHeight="1" x14ac:dyDescent="0.2">
      <c r="A24" s="843"/>
      <c r="B24" s="844"/>
      <c r="C24" s="844"/>
      <c r="D24" s="844"/>
      <c r="E24" s="844"/>
      <c r="F24" s="845"/>
      <c r="G24" s="845"/>
      <c r="H24" s="845"/>
    </row>
    <row r="25" spans="1:8" ht="15" customHeight="1" x14ac:dyDescent="0.2">
      <c r="A25" s="866" t="s">
        <v>610</v>
      </c>
      <c r="B25" s="14"/>
      <c r="C25" s="14"/>
      <c r="D25" s="14"/>
      <c r="E25" s="14"/>
      <c r="F25" s="867"/>
      <c r="G25" s="867"/>
      <c r="H25" s="845"/>
    </row>
    <row r="26" spans="1:8" ht="15" customHeight="1" x14ac:dyDescent="0.2">
      <c r="A26" s="868" t="s">
        <v>494</v>
      </c>
      <c r="B26" s="14"/>
      <c r="C26" s="14"/>
      <c r="D26" s="14"/>
      <c r="E26" s="14"/>
      <c r="F26" s="867"/>
      <c r="G26" s="867"/>
      <c r="H26" s="845"/>
    </row>
    <row r="27" spans="1:8" ht="15" customHeight="1" x14ac:dyDescent="0.2">
      <c r="A27" s="13"/>
      <c r="B27" s="14"/>
      <c r="C27" s="14"/>
      <c r="D27" s="14"/>
      <c r="E27" s="14"/>
      <c r="F27" s="14"/>
      <c r="G27" s="14"/>
      <c r="H27" s="844"/>
    </row>
    <row r="28" spans="1:8" ht="14.25" x14ac:dyDescent="0.2">
      <c r="A28" s="869" t="s">
        <v>717</v>
      </c>
      <c r="B28" s="869"/>
      <c r="C28" s="869"/>
      <c r="D28" s="869"/>
      <c r="E28" s="870"/>
      <c r="F28" s="869"/>
      <c r="G28" s="869"/>
      <c r="H28" s="846"/>
    </row>
    <row r="29" spans="1:8" ht="14.25" x14ac:dyDescent="0.2">
      <c r="A29" s="847"/>
      <c r="B29" s="847"/>
      <c r="C29" s="847"/>
      <c r="D29" s="847"/>
      <c r="E29" s="847"/>
      <c r="F29" s="847"/>
      <c r="G29" s="847"/>
      <c r="H29" s="847"/>
    </row>
    <row r="30" spans="1:8" ht="15" x14ac:dyDescent="0.2">
      <c r="A30" s="656"/>
      <c r="B30" s="656"/>
      <c r="C30" s="656"/>
      <c r="D30" s="656"/>
      <c r="E30" s="656"/>
      <c r="F30" s="656"/>
      <c r="G30" s="656"/>
      <c r="H30" s="656"/>
    </row>
    <row r="31" spans="1:8" ht="15" x14ac:dyDescent="0.2">
      <c r="A31" s="656"/>
      <c r="B31" s="656"/>
      <c r="C31" s="656"/>
      <c r="D31" s="656"/>
      <c r="E31" s="656"/>
      <c r="F31" s="656"/>
      <c r="G31" s="656"/>
      <c r="H31" s="656"/>
    </row>
    <row r="32" spans="1:8" ht="15" x14ac:dyDescent="0.2">
      <c r="A32" s="656"/>
      <c r="B32" s="656"/>
      <c r="C32" s="656"/>
      <c r="D32" s="656"/>
      <c r="E32" s="656"/>
      <c r="F32" s="656"/>
      <c r="G32" s="656"/>
      <c r="H32" s="656"/>
    </row>
    <row r="33" spans="1:8" ht="15" x14ac:dyDescent="0.2">
      <c r="A33" s="656"/>
      <c r="B33" s="656"/>
      <c r="C33" s="656"/>
      <c r="D33" s="656"/>
      <c r="E33" s="656"/>
      <c r="F33" s="656"/>
      <c r="G33" s="656"/>
      <c r="H33" s="656"/>
    </row>
    <row r="34" spans="1:8" ht="15" x14ac:dyDescent="0.2">
      <c r="A34" s="656"/>
      <c r="B34" s="656"/>
      <c r="C34" s="656"/>
      <c r="D34" s="656"/>
      <c r="E34" s="656"/>
      <c r="F34" s="656"/>
      <c r="G34" s="656"/>
      <c r="H34" s="656"/>
    </row>
    <row r="35" spans="1:8" ht="15" x14ac:dyDescent="0.2">
      <c r="A35" s="656"/>
      <c r="B35" s="656"/>
      <c r="C35" s="656"/>
      <c r="D35" s="656"/>
      <c r="E35" s="656"/>
      <c r="F35" s="656"/>
      <c r="G35" s="656"/>
      <c r="H35" s="656"/>
    </row>
    <row r="36" spans="1:8" ht="15" x14ac:dyDescent="0.2">
      <c r="E36" s="656"/>
      <c r="F36" s="656"/>
      <c r="G36" s="656"/>
      <c r="H36" s="656"/>
    </row>
    <row r="37" spans="1:8" ht="15" x14ac:dyDescent="0.2">
      <c r="A37" s="656"/>
      <c r="B37" s="656"/>
      <c r="C37" s="656"/>
      <c r="D37" s="656"/>
      <c r="E37" s="656"/>
      <c r="F37" s="656"/>
      <c r="G37" s="656"/>
      <c r="H37" s="656"/>
    </row>
    <row r="38" spans="1:8" ht="15" x14ac:dyDescent="0.2">
      <c r="A38" s="656"/>
      <c r="B38" s="656"/>
      <c r="C38" s="656"/>
      <c r="D38" s="656"/>
      <c r="E38" s="656"/>
      <c r="F38" s="656"/>
      <c r="G38" s="656"/>
      <c r="H38" s="656"/>
    </row>
  </sheetData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copies="2" r:id="rId1"/>
  <headerFooter alignWithMargins="0">
    <oddHeader>&amp;R- 8 -</oddHeader>
  </headerFooter>
  <drawing r:id="rId2"/>
  <legacyDrawing r:id="rId3"/>
  <oleObjects>
    <mc:AlternateContent xmlns:mc="http://schemas.openxmlformats.org/markup-compatibility/2006">
      <mc:Choice Requires="x14">
        <oleObject progId="Word.Document.6" shapeId="11274" r:id="rId4">
          <objectPr defaultSize="0" autoLine="0" r:id="rId5">
            <anchor moveWithCells="1">
              <from>
                <xdr:col>0</xdr:col>
                <xdr:colOff>47625</xdr:colOff>
                <xdr:row>29</xdr:row>
                <xdr:rowOff>0</xdr:rowOff>
              </from>
              <to>
                <xdr:col>7</xdr:col>
                <xdr:colOff>504825</xdr:colOff>
                <xdr:row>32</xdr:row>
                <xdr:rowOff>123825</xdr:rowOff>
              </to>
            </anchor>
          </objectPr>
        </oleObject>
      </mc:Choice>
      <mc:Fallback>
        <oleObject progId="Word.Document.6" shapeId="11274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D2A09-8983-41DC-823B-7B392FAC0580}">
  <dimension ref="A1:L94"/>
  <sheetViews>
    <sheetView topLeftCell="A16" workbookViewId="0">
      <selection activeCell="I35" sqref="I35"/>
    </sheetView>
  </sheetViews>
  <sheetFormatPr baseColWidth="10" defaultRowHeight="12.75" x14ac:dyDescent="0.2"/>
  <cols>
    <col min="7" max="7" width="13.42578125" customWidth="1"/>
  </cols>
  <sheetData>
    <row r="1" spans="1:12" x14ac:dyDescent="0.2">
      <c r="A1" s="11" t="s">
        <v>61</v>
      </c>
    </row>
    <row r="2" spans="1:12" x14ac:dyDescent="0.2">
      <c r="B2" s="143" t="s">
        <v>62</v>
      </c>
      <c r="C2" s="143" t="s">
        <v>63</v>
      </c>
      <c r="D2" s="143" t="s">
        <v>64</v>
      </c>
      <c r="E2" s="143" t="s">
        <v>65</v>
      </c>
      <c r="F2" s="143" t="s">
        <v>66</v>
      </c>
      <c r="G2" t="s">
        <v>67</v>
      </c>
      <c r="H2" t="s">
        <v>68</v>
      </c>
      <c r="I2" s="143" t="s">
        <v>488</v>
      </c>
      <c r="J2" s="143" t="s">
        <v>490</v>
      </c>
      <c r="K2" s="143" t="s">
        <v>489</v>
      </c>
      <c r="L2" s="143" t="s">
        <v>498</v>
      </c>
    </row>
    <row r="3" spans="1:12" x14ac:dyDescent="0.2">
      <c r="A3">
        <v>92</v>
      </c>
      <c r="B3" s="92">
        <v>19312</v>
      </c>
      <c r="C3" s="92">
        <v>16485</v>
      </c>
      <c r="D3" s="92">
        <v>1748</v>
      </c>
      <c r="E3" s="92">
        <v>642</v>
      </c>
      <c r="F3" s="92">
        <v>383</v>
      </c>
    </row>
    <row r="4" spans="1:12" x14ac:dyDescent="0.2">
      <c r="A4">
        <v>93</v>
      </c>
      <c r="B4" s="92">
        <v>19743</v>
      </c>
      <c r="C4" s="92">
        <v>16791</v>
      </c>
      <c r="D4" s="92">
        <v>1727</v>
      </c>
      <c r="E4" s="92">
        <v>764</v>
      </c>
      <c r="F4" s="92">
        <v>405</v>
      </c>
    </row>
    <row r="5" spans="1:12" x14ac:dyDescent="0.2">
      <c r="A5">
        <v>94</v>
      </c>
      <c r="B5" s="92">
        <v>19777</v>
      </c>
      <c r="C5" s="92">
        <v>16680</v>
      </c>
      <c r="D5" s="92">
        <v>1730</v>
      </c>
      <c r="E5" s="92">
        <v>879</v>
      </c>
      <c r="F5" s="92">
        <v>428</v>
      </c>
    </row>
    <row r="6" spans="1:12" x14ac:dyDescent="0.2">
      <c r="A6">
        <v>95</v>
      </c>
      <c r="B6" s="92">
        <v>19926</v>
      </c>
      <c r="C6" s="92">
        <v>16714</v>
      </c>
      <c r="D6" s="92">
        <v>1692</v>
      </c>
      <c r="E6" s="92">
        <v>1013</v>
      </c>
      <c r="F6" s="92">
        <v>448</v>
      </c>
      <c r="G6">
        <v>30</v>
      </c>
    </row>
    <row r="7" spans="1:12" x14ac:dyDescent="0.2">
      <c r="A7">
        <v>96</v>
      </c>
      <c r="B7" s="92">
        <v>19762</v>
      </c>
      <c r="C7" s="92">
        <v>16475</v>
      </c>
      <c r="D7" s="92">
        <v>1682</v>
      </c>
      <c r="E7" s="92">
        <v>1119</v>
      </c>
      <c r="F7" s="92">
        <v>428</v>
      </c>
      <c r="G7">
        <v>31</v>
      </c>
    </row>
    <row r="8" spans="1:12" x14ac:dyDescent="0.2">
      <c r="A8" s="92">
        <v>97</v>
      </c>
      <c r="B8" s="227">
        <v>20263</v>
      </c>
      <c r="C8" s="227">
        <v>17260</v>
      </c>
      <c r="D8" s="227">
        <v>1509</v>
      </c>
      <c r="E8" s="227">
        <v>1035</v>
      </c>
      <c r="F8" s="92">
        <v>392</v>
      </c>
      <c r="G8" s="92">
        <v>34</v>
      </c>
      <c r="H8" s="92">
        <v>33</v>
      </c>
    </row>
    <row r="9" spans="1:12" x14ac:dyDescent="0.2">
      <c r="A9" s="92">
        <v>98</v>
      </c>
      <c r="B9" s="227">
        <v>20643</v>
      </c>
      <c r="C9" s="227">
        <v>17568</v>
      </c>
      <c r="D9" s="227">
        <v>1465</v>
      </c>
      <c r="E9" s="227">
        <v>1102</v>
      </c>
      <c r="F9" s="92">
        <v>392</v>
      </c>
      <c r="G9" s="92"/>
      <c r="H9" s="92">
        <v>83</v>
      </c>
    </row>
    <row r="10" spans="1:12" x14ac:dyDescent="0.2">
      <c r="A10">
        <v>99</v>
      </c>
      <c r="B10" s="92">
        <f>SUM(C10:I10)</f>
        <v>20923</v>
      </c>
      <c r="C10" s="92">
        <v>17571</v>
      </c>
      <c r="D10" s="92">
        <v>1477</v>
      </c>
      <c r="E10" s="92">
        <v>1161</v>
      </c>
      <c r="F10">
        <v>393</v>
      </c>
      <c r="G10">
        <v>33</v>
      </c>
      <c r="H10">
        <v>131</v>
      </c>
      <c r="I10">
        <v>157</v>
      </c>
    </row>
    <row r="11" spans="1:12" x14ac:dyDescent="0.2">
      <c r="A11" s="303">
        <v>0</v>
      </c>
      <c r="B11" s="227">
        <f>SUM(C11:I11)</f>
        <v>21012</v>
      </c>
      <c r="C11" s="227">
        <v>17473</v>
      </c>
      <c r="D11" s="227">
        <v>1480</v>
      </c>
      <c r="E11" s="227">
        <v>1184</v>
      </c>
      <c r="F11" s="92">
        <v>373</v>
      </c>
      <c r="G11" s="92">
        <v>34</v>
      </c>
      <c r="H11" s="92">
        <v>181</v>
      </c>
      <c r="I11" s="92">
        <v>287</v>
      </c>
    </row>
    <row r="12" spans="1:12" x14ac:dyDescent="0.2">
      <c r="A12" s="303">
        <v>1</v>
      </c>
      <c r="B12" s="227">
        <f>SUM(C12:K12)</f>
        <v>21257</v>
      </c>
      <c r="C12" s="227">
        <v>17599</v>
      </c>
      <c r="D12" s="227">
        <v>1295</v>
      </c>
      <c r="E12" s="227">
        <v>1231</v>
      </c>
      <c r="F12" s="92">
        <v>351</v>
      </c>
      <c r="G12" s="92">
        <v>31</v>
      </c>
      <c r="H12" s="92">
        <v>216</v>
      </c>
      <c r="I12" s="92">
        <v>387</v>
      </c>
      <c r="J12" s="92">
        <v>112</v>
      </c>
      <c r="K12" s="92">
        <v>35</v>
      </c>
    </row>
    <row r="13" spans="1:12" x14ac:dyDescent="0.2">
      <c r="A13" s="303">
        <v>2</v>
      </c>
      <c r="B13" s="227">
        <f>SUM(C13:L13)</f>
        <v>20919</v>
      </c>
      <c r="C13" s="227">
        <v>16887</v>
      </c>
      <c r="D13" s="227">
        <v>1255</v>
      </c>
      <c r="E13" s="227">
        <v>1340</v>
      </c>
      <c r="F13" s="92">
        <v>376</v>
      </c>
      <c r="G13" s="92">
        <v>33</v>
      </c>
      <c r="H13" s="92">
        <v>251</v>
      </c>
      <c r="I13" s="92">
        <v>460</v>
      </c>
      <c r="J13" s="92">
        <v>211</v>
      </c>
      <c r="K13" s="92">
        <v>72</v>
      </c>
      <c r="L13" s="92">
        <v>34</v>
      </c>
    </row>
    <row r="14" spans="1:12" x14ac:dyDescent="0.2">
      <c r="A14" s="303">
        <v>3</v>
      </c>
      <c r="B14" s="227">
        <f>SUM(C14:L14)</f>
        <v>20555</v>
      </c>
      <c r="C14" s="227">
        <v>16552</v>
      </c>
      <c r="D14" s="227">
        <v>1083</v>
      </c>
      <c r="E14" s="227">
        <v>1349</v>
      </c>
      <c r="F14" s="92">
        <v>383</v>
      </c>
      <c r="G14" s="92">
        <v>33</v>
      </c>
      <c r="H14" s="92">
        <v>255</v>
      </c>
      <c r="I14" s="92">
        <v>491</v>
      </c>
      <c r="J14" s="92">
        <v>284</v>
      </c>
      <c r="K14" s="92">
        <v>36</v>
      </c>
      <c r="L14" s="92">
        <v>89</v>
      </c>
    </row>
    <row r="15" spans="1:12" s="92" customFormat="1" x14ac:dyDescent="0.2">
      <c r="A15" s="303">
        <v>4</v>
      </c>
      <c r="B15" s="227">
        <f>SUM(C15:L15)</f>
        <v>20646</v>
      </c>
      <c r="C15" s="227">
        <v>16527</v>
      </c>
      <c r="D15" s="227">
        <v>965</v>
      </c>
      <c r="E15" s="227">
        <v>1340</v>
      </c>
      <c r="F15" s="92">
        <v>388</v>
      </c>
      <c r="G15" s="92">
        <v>33</v>
      </c>
      <c r="H15" s="92">
        <v>266</v>
      </c>
      <c r="I15" s="92">
        <v>527</v>
      </c>
      <c r="J15" s="92">
        <v>373</v>
      </c>
      <c r="K15" s="92">
        <v>91</v>
      </c>
      <c r="L15" s="92">
        <v>136</v>
      </c>
    </row>
    <row r="20" spans="1:12" x14ac:dyDescent="0.2">
      <c r="A20" s="11" t="s">
        <v>69</v>
      </c>
    </row>
    <row r="21" spans="1:12" x14ac:dyDescent="0.2">
      <c r="B21" s="143" t="s">
        <v>62</v>
      </c>
      <c r="C21" s="143" t="s">
        <v>63</v>
      </c>
      <c r="D21" s="143" t="s">
        <v>64</v>
      </c>
      <c r="E21" s="143" t="s">
        <v>65</v>
      </c>
      <c r="F21" s="143" t="s">
        <v>66</v>
      </c>
      <c r="G21" t="s">
        <v>67</v>
      </c>
      <c r="H21" s="143" t="s">
        <v>68</v>
      </c>
      <c r="I21" s="143" t="s">
        <v>488</v>
      </c>
      <c r="J21" s="143" t="s">
        <v>490</v>
      </c>
      <c r="K21" s="143" t="s">
        <v>489</v>
      </c>
      <c r="L21" s="143" t="s">
        <v>498</v>
      </c>
    </row>
    <row r="22" spans="1:12" x14ac:dyDescent="0.2">
      <c r="A22">
        <v>92</v>
      </c>
      <c r="B22" s="92">
        <v>40442</v>
      </c>
      <c r="C22" s="92">
        <v>25565</v>
      </c>
      <c r="D22" s="92">
        <v>8915</v>
      </c>
      <c r="E22" s="92">
        <v>3780</v>
      </c>
      <c r="F22" s="92">
        <v>1431</v>
      </c>
    </row>
    <row r="23" spans="1:12" x14ac:dyDescent="0.2">
      <c r="A23">
        <v>93</v>
      </c>
      <c r="B23" s="92">
        <v>44798</v>
      </c>
      <c r="C23" s="92">
        <v>27616</v>
      </c>
      <c r="D23" s="92">
        <v>9880</v>
      </c>
      <c r="E23" s="92">
        <v>4933</v>
      </c>
      <c r="F23" s="92">
        <v>1596</v>
      </c>
    </row>
    <row r="24" spans="1:12" x14ac:dyDescent="0.2">
      <c r="A24">
        <v>94</v>
      </c>
      <c r="B24" s="92">
        <v>47681</v>
      </c>
      <c r="C24" s="92">
        <v>29859</v>
      </c>
      <c r="D24" s="92">
        <v>9924</v>
      </c>
      <c r="E24" s="92">
        <v>5248</v>
      </c>
      <c r="F24" s="92">
        <v>1672</v>
      </c>
    </row>
    <row r="25" spans="1:12" x14ac:dyDescent="0.2">
      <c r="A25">
        <v>95</v>
      </c>
      <c r="B25" s="92">
        <v>46607</v>
      </c>
      <c r="C25" s="92">
        <v>28527</v>
      </c>
      <c r="D25" s="92">
        <v>9715</v>
      </c>
      <c r="E25" s="92">
        <v>5389</v>
      </c>
      <c r="F25" s="92">
        <v>1797</v>
      </c>
      <c r="G25" s="92">
        <v>1090</v>
      </c>
    </row>
    <row r="26" spans="1:12" x14ac:dyDescent="0.2">
      <c r="A26">
        <v>96</v>
      </c>
      <c r="B26" s="92">
        <v>46567</v>
      </c>
      <c r="C26" s="92">
        <v>29101</v>
      </c>
      <c r="D26" s="92">
        <v>9031</v>
      </c>
      <c r="E26" s="92">
        <v>5371</v>
      </c>
      <c r="F26" s="92">
        <v>1928</v>
      </c>
      <c r="G26" s="92">
        <v>1046</v>
      </c>
    </row>
    <row r="27" spans="1:12" x14ac:dyDescent="0.2">
      <c r="A27" s="92">
        <v>97</v>
      </c>
      <c r="B27" s="92">
        <v>46729</v>
      </c>
      <c r="C27" s="92">
        <v>30701</v>
      </c>
      <c r="D27" s="92">
        <v>8109</v>
      </c>
      <c r="E27" s="92">
        <v>4799</v>
      </c>
      <c r="F27" s="92">
        <v>1890</v>
      </c>
      <c r="G27" s="92">
        <v>1173</v>
      </c>
      <c r="H27" s="92">
        <v>57</v>
      </c>
    </row>
    <row r="28" spans="1:12" x14ac:dyDescent="0.2">
      <c r="A28" s="92">
        <v>98</v>
      </c>
      <c r="B28" s="92">
        <v>47800</v>
      </c>
      <c r="C28" s="92">
        <v>30751</v>
      </c>
      <c r="D28" s="92">
        <v>7995</v>
      </c>
      <c r="E28" s="92">
        <v>5173</v>
      </c>
      <c r="F28" s="92">
        <v>1938</v>
      </c>
      <c r="G28" s="92">
        <v>1227</v>
      </c>
      <c r="H28" s="92">
        <v>716</v>
      </c>
      <c r="I28" s="92"/>
    </row>
    <row r="29" spans="1:12" x14ac:dyDescent="0.2">
      <c r="A29">
        <v>99</v>
      </c>
      <c r="B29" s="92">
        <f>SUM(C29:I29)</f>
        <v>51658</v>
      </c>
      <c r="C29" s="92">
        <v>30853</v>
      </c>
      <c r="D29" s="92">
        <v>7950</v>
      </c>
      <c r="E29" s="92">
        <v>6104</v>
      </c>
      <c r="F29" s="92">
        <v>2059</v>
      </c>
      <c r="G29" s="92">
        <v>1091</v>
      </c>
      <c r="H29" s="92">
        <v>1219</v>
      </c>
      <c r="I29" s="92">
        <v>2382</v>
      </c>
    </row>
    <row r="30" spans="1:12" x14ac:dyDescent="0.2">
      <c r="A30" s="303">
        <v>0</v>
      </c>
      <c r="B30" s="92">
        <f>SUM(C30:I30)</f>
        <v>49268</v>
      </c>
      <c r="C30" s="92">
        <v>28350</v>
      </c>
      <c r="D30" s="92">
        <v>6309</v>
      </c>
      <c r="E30" s="92">
        <v>6431</v>
      </c>
      <c r="F30" s="92">
        <v>1958</v>
      </c>
      <c r="G30" s="92">
        <v>1012</v>
      </c>
      <c r="H30" s="92">
        <v>1324</v>
      </c>
      <c r="I30" s="92">
        <v>3884</v>
      </c>
    </row>
    <row r="31" spans="1:12" x14ac:dyDescent="0.2">
      <c r="A31" s="303">
        <v>1</v>
      </c>
      <c r="B31" s="92">
        <f>SUM(C31:K31)</f>
        <v>55123</v>
      </c>
      <c r="C31" s="92">
        <v>29823</v>
      </c>
      <c r="D31" s="92">
        <v>6339</v>
      </c>
      <c r="E31" s="92">
        <v>6378</v>
      </c>
      <c r="F31" s="92">
        <v>2085</v>
      </c>
      <c r="G31" s="92">
        <v>1149</v>
      </c>
      <c r="H31" s="92">
        <v>2207</v>
      </c>
      <c r="I31" s="92">
        <v>5681</v>
      </c>
      <c r="J31" s="92">
        <v>1226</v>
      </c>
      <c r="K31" s="92">
        <v>235</v>
      </c>
    </row>
    <row r="32" spans="1:12" x14ac:dyDescent="0.2">
      <c r="A32" s="303">
        <v>2</v>
      </c>
      <c r="B32" s="92">
        <v>60354</v>
      </c>
      <c r="C32" s="92">
        <v>30822</v>
      </c>
      <c r="D32" s="92">
        <v>5211</v>
      </c>
      <c r="E32" s="92">
        <v>7250</v>
      </c>
      <c r="F32" s="92">
        <v>2145</v>
      </c>
      <c r="G32" s="92">
        <v>1603</v>
      </c>
      <c r="H32" s="92">
        <v>2405</v>
      </c>
      <c r="I32" s="92">
        <v>7066</v>
      </c>
      <c r="J32" s="92">
        <v>3323</v>
      </c>
      <c r="K32" s="92">
        <v>376</v>
      </c>
      <c r="L32" s="92">
        <v>153</v>
      </c>
    </row>
    <row r="33" spans="1:12" x14ac:dyDescent="0.2">
      <c r="A33" s="303">
        <v>3</v>
      </c>
      <c r="B33" s="92">
        <f>SUM(C33:L33)</f>
        <v>59600</v>
      </c>
      <c r="C33" s="92">
        <v>29910</v>
      </c>
      <c r="D33" s="92">
        <v>4602</v>
      </c>
      <c r="E33" s="92">
        <v>7069</v>
      </c>
      <c r="F33" s="92">
        <v>1976</v>
      </c>
      <c r="G33" s="92">
        <v>2095</v>
      </c>
      <c r="H33" s="92">
        <v>1989</v>
      </c>
      <c r="I33" s="92">
        <v>6087</v>
      </c>
      <c r="J33" s="92">
        <v>4305</v>
      </c>
      <c r="K33" s="92">
        <v>305</v>
      </c>
      <c r="L33" s="92">
        <v>1262</v>
      </c>
    </row>
    <row r="34" spans="1:12" s="92" customFormat="1" x14ac:dyDescent="0.2">
      <c r="A34" s="303">
        <v>4</v>
      </c>
      <c r="B34" s="92">
        <f>SUM(C34:L34)</f>
        <v>57102</v>
      </c>
      <c r="C34" s="92">
        <v>29403</v>
      </c>
      <c r="D34" s="92">
        <v>3742</v>
      </c>
      <c r="E34" s="92">
        <v>6450</v>
      </c>
      <c r="F34" s="92">
        <v>1666</v>
      </c>
      <c r="G34" s="92">
        <v>2272</v>
      </c>
      <c r="H34" s="92">
        <v>1845</v>
      </c>
      <c r="I34" s="92">
        <v>5337</v>
      </c>
      <c r="J34" s="92">
        <v>4843</v>
      </c>
      <c r="K34" s="92">
        <v>303</v>
      </c>
      <c r="L34" s="92">
        <v>1241</v>
      </c>
    </row>
    <row r="38" spans="1:12" x14ac:dyDescent="0.2">
      <c r="A38" s="11" t="s">
        <v>70</v>
      </c>
      <c r="F38" s="11" t="s">
        <v>71</v>
      </c>
      <c r="G38" s="11"/>
    </row>
    <row r="39" spans="1:12" x14ac:dyDescent="0.2">
      <c r="B39" t="s">
        <v>72</v>
      </c>
      <c r="G39" s="141" t="s">
        <v>73</v>
      </c>
      <c r="H39" s="141" t="s">
        <v>74</v>
      </c>
      <c r="I39" s="141" t="s">
        <v>75</v>
      </c>
    </row>
    <row r="40" spans="1:12" x14ac:dyDescent="0.2">
      <c r="A40">
        <v>94</v>
      </c>
      <c r="B40" s="92">
        <v>2926</v>
      </c>
      <c r="F40" s="11">
        <v>1998</v>
      </c>
      <c r="G40">
        <v>55.1</v>
      </c>
      <c r="H40">
        <v>6.6</v>
      </c>
      <c r="I40">
        <v>38.299999999999997</v>
      </c>
    </row>
    <row r="41" spans="1:12" x14ac:dyDescent="0.2">
      <c r="A41">
        <v>95</v>
      </c>
      <c r="B41" s="92">
        <v>3078</v>
      </c>
      <c r="F41" s="11">
        <v>1999</v>
      </c>
      <c r="G41">
        <v>58.1</v>
      </c>
      <c r="H41">
        <v>6.1</v>
      </c>
      <c r="I41">
        <f>100-G41-H41</f>
        <v>35.799999999999997</v>
      </c>
    </row>
    <row r="42" spans="1:12" x14ac:dyDescent="0.2">
      <c r="A42">
        <v>96</v>
      </c>
      <c r="B42" s="92">
        <v>3631</v>
      </c>
      <c r="F42" s="11">
        <v>2000</v>
      </c>
      <c r="G42">
        <v>64.8</v>
      </c>
      <c r="H42">
        <v>5.2</v>
      </c>
      <c r="I42">
        <v>30</v>
      </c>
    </row>
    <row r="43" spans="1:12" x14ac:dyDescent="0.2">
      <c r="A43">
        <v>97</v>
      </c>
      <c r="B43" s="92">
        <v>3867</v>
      </c>
      <c r="F43" s="11">
        <v>2001</v>
      </c>
      <c r="G43">
        <v>67.8</v>
      </c>
      <c r="H43">
        <v>5.3</v>
      </c>
      <c r="I43">
        <v>26.9</v>
      </c>
    </row>
    <row r="44" spans="1:12" x14ac:dyDescent="0.2">
      <c r="A44">
        <v>98</v>
      </c>
      <c r="B44" s="92">
        <v>4357</v>
      </c>
      <c r="F44" s="11"/>
    </row>
    <row r="45" spans="1:12" x14ac:dyDescent="0.2">
      <c r="A45">
        <v>99</v>
      </c>
      <c r="B45" s="92">
        <v>4316</v>
      </c>
    </row>
    <row r="46" spans="1:12" x14ac:dyDescent="0.2">
      <c r="A46" s="303">
        <v>0</v>
      </c>
      <c r="B46" s="92">
        <v>4606</v>
      </c>
    </row>
    <row r="47" spans="1:12" x14ac:dyDescent="0.2">
      <c r="A47" s="303">
        <v>1</v>
      </c>
      <c r="B47" s="92">
        <v>4756</v>
      </c>
    </row>
    <row r="48" spans="1:12" x14ac:dyDescent="0.2">
      <c r="A48" s="303">
        <v>2</v>
      </c>
      <c r="B48" s="92">
        <v>5712</v>
      </c>
    </row>
    <row r="49" spans="1:2" x14ac:dyDescent="0.2">
      <c r="A49" s="303">
        <v>3</v>
      </c>
      <c r="B49" s="92">
        <v>5350</v>
      </c>
    </row>
    <row r="50" spans="1:2" x14ac:dyDescent="0.2">
      <c r="A50" s="303">
        <v>4</v>
      </c>
      <c r="B50" s="92">
        <v>6688</v>
      </c>
    </row>
    <row r="56" spans="1:2" x14ac:dyDescent="0.2">
      <c r="A56" s="11" t="s">
        <v>76</v>
      </c>
    </row>
    <row r="57" spans="1:2" x14ac:dyDescent="0.2">
      <c r="B57" t="s">
        <v>77</v>
      </c>
    </row>
    <row r="58" spans="1:2" x14ac:dyDescent="0.2">
      <c r="A58">
        <v>68</v>
      </c>
      <c r="B58">
        <v>143</v>
      </c>
    </row>
    <row r="59" spans="1:2" x14ac:dyDescent="0.2">
      <c r="A59">
        <v>69</v>
      </c>
      <c r="B59">
        <v>119</v>
      </c>
    </row>
    <row r="60" spans="1:2" x14ac:dyDescent="0.2">
      <c r="A60">
        <v>70</v>
      </c>
      <c r="B60">
        <v>114</v>
      </c>
    </row>
    <row r="61" spans="1:2" x14ac:dyDescent="0.2">
      <c r="A61">
        <v>71</v>
      </c>
      <c r="B61">
        <v>180</v>
      </c>
    </row>
    <row r="62" spans="1:2" x14ac:dyDescent="0.2">
      <c r="A62">
        <v>72</v>
      </c>
      <c r="B62">
        <v>183</v>
      </c>
    </row>
    <row r="63" spans="1:2" x14ac:dyDescent="0.2">
      <c r="A63">
        <v>73</v>
      </c>
      <c r="B63">
        <v>217</v>
      </c>
    </row>
    <row r="64" spans="1:2" x14ac:dyDescent="0.2">
      <c r="A64">
        <v>74</v>
      </c>
      <c r="B64">
        <v>248</v>
      </c>
    </row>
    <row r="65" spans="1:2" x14ac:dyDescent="0.2">
      <c r="A65">
        <v>75</v>
      </c>
      <c r="B65">
        <v>296</v>
      </c>
    </row>
    <row r="66" spans="1:2" x14ac:dyDescent="0.2">
      <c r="A66">
        <v>76</v>
      </c>
      <c r="B66">
        <v>316</v>
      </c>
    </row>
    <row r="67" spans="1:2" x14ac:dyDescent="0.2">
      <c r="A67">
        <v>77</v>
      </c>
      <c r="B67">
        <v>315</v>
      </c>
    </row>
    <row r="68" spans="1:2" x14ac:dyDescent="0.2">
      <c r="A68">
        <v>78</v>
      </c>
      <c r="B68">
        <v>263</v>
      </c>
    </row>
    <row r="69" spans="1:2" x14ac:dyDescent="0.2">
      <c r="A69">
        <v>79</v>
      </c>
      <c r="B69">
        <v>269</v>
      </c>
    </row>
    <row r="70" spans="1:2" x14ac:dyDescent="0.2">
      <c r="A70">
        <v>80</v>
      </c>
      <c r="B70">
        <v>278</v>
      </c>
    </row>
    <row r="71" spans="1:2" x14ac:dyDescent="0.2">
      <c r="A71">
        <v>81</v>
      </c>
      <c r="B71">
        <v>267</v>
      </c>
    </row>
    <row r="72" spans="1:2" x14ac:dyDescent="0.2">
      <c r="A72">
        <v>82</v>
      </c>
      <c r="B72">
        <v>283</v>
      </c>
    </row>
    <row r="73" spans="1:2" x14ac:dyDescent="0.2">
      <c r="A73">
        <v>83</v>
      </c>
      <c r="B73">
        <v>233</v>
      </c>
    </row>
    <row r="74" spans="1:2" x14ac:dyDescent="0.2">
      <c r="A74">
        <v>84</v>
      </c>
      <c r="B74">
        <v>355</v>
      </c>
    </row>
    <row r="75" spans="1:2" x14ac:dyDescent="0.2">
      <c r="A75">
        <v>85</v>
      </c>
      <c r="B75">
        <v>342</v>
      </c>
    </row>
    <row r="76" spans="1:2" x14ac:dyDescent="0.2">
      <c r="A76">
        <v>86</v>
      </c>
      <c r="B76">
        <v>375</v>
      </c>
    </row>
    <row r="77" spans="1:2" x14ac:dyDescent="0.2">
      <c r="A77">
        <v>87</v>
      </c>
      <c r="B77">
        <v>357</v>
      </c>
    </row>
    <row r="78" spans="1:2" x14ac:dyDescent="0.2">
      <c r="A78">
        <v>88</v>
      </c>
      <c r="B78">
        <v>372</v>
      </c>
    </row>
    <row r="79" spans="1:2" x14ac:dyDescent="0.2">
      <c r="A79">
        <v>89</v>
      </c>
      <c r="B79">
        <v>351</v>
      </c>
    </row>
    <row r="80" spans="1:2" x14ac:dyDescent="0.2">
      <c r="A80">
        <v>90</v>
      </c>
      <c r="B80">
        <v>302</v>
      </c>
    </row>
    <row r="81" spans="1:2" x14ac:dyDescent="0.2">
      <c r="A81">
        <v>91</v>
      </c>
      <c r="B81">
        <v>431</v>
      </c>
    </row>
    <row r="82" spans="1:2" x14ac:dyDescent="0.2">
      <c r="A82">
        <v>92</v>
      </c>
      <c r="B82">
        <v>359</v>
      </c>
    </row>
    <row r="83" spans="1:2" x14ac:dyDescent="0.2">
      <c r="A83">
        <v>93</v>
      </c>
      <c r="B83">
        <v>377</v>
      </c>
    </row>
    <row r="84" spans="1:2" x14ac:dyDescent="0.2">
      <c r="A84">
        <v>94</v>
      </c>
      <c r="B84">
        <v>256</v>
      </c>
    </row>
    <row r="85" spans="1:2" x14ac:dyDescent="0.2">
      <c r="A85">
        <v>95</v>
      </c>
      <c r="B85">
        <v>206</v>
      </c>
    </row>
    <row r="86" spans="1:2" x14ac:dyDescent="0.2">
      <c r="A86">
        <v>96</v>
      </c>
      <c r="B86">
        <v>267</v>
      </c>
    </row>
    <row r="87" spans="1:2" x14ac:dyDescent="0.2">
      <c r="A87">
        <v>97</v>
      </c>
      <c r="B87">
        <v>237</v>
      </c>
    </row>
    <row r="88" spans="1:2" x14ac:dyDescent="0.2">
      <c r="A88">
        <v>98</v>
      </c>
      <c r="B88">
        <v>235</v>
      </c>
    </row>
    <row r="89" spans="1:2" x14ac:dyDescent="0.2">
      <c r="A89">
        <v>99</v>
      </c>
      <c r="B89">
        <v>245</v>
      </c>
    </row>
    <row r="90" spans="1:2" x14ac:dyDescent="0.2">
      <c r="A90" s="303">
        <v>0</v>
      </c>
      <c r="B90">
        <v>170</v>
      </c>
    </row>
    <row r="91" spans="1:2" x14ac:dyDescent="0.2">
      <c r="A91" s="303">
        <v>1</v>
      </c>
      <c r="B91">
        <v>196</v>
      </c>
    </row>
    <row r="92" spans="1:2" x14ac:dyDescent="0.2">
      <c r="A92" s="303">
        <v>2</v>
      </c>
      <c r="B92">
        <v>190</v>
      </c>
    </row>
    <row r="93" spans="1:2" x14ac:dyDescent="0.2">
      <c r="A93" s="303">
        <v>3</v>
      </c>
      <c r="B93">
        <v>214</v>
      </c>
    </row>
    <row r="94" spans="1:2" x14ac:dyDescent="0.2">
      <c r="A94" s="303">
        <v>4</v>
      </c>
      <c r="B94">
        <v>194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F1B19-278D-4CA4-B468-732282F2396B}">
  <dimension ref="A1:G50"/>
  <sheetViews>
    <sheetView topLeftCell="A5" workbookViewId="0">
      <selection activeCell="I35" sqref="I35"/>
    </sheetView>
  </sheetViews>
  <sheetFormatPr baseColWidth="10" defaultRowHeight="12.75" x14ac:dyDescent="0.2"/>
  <cols>
    <col min="7" max="7" width="18.28515625" customWidth="1"/>
    <col min="14" max="14" width="19.5703125" customWidth="1"/>
  </cols>
  <sheetData>
    <row r="1" spans="6:6" ht="15" x14ac:dyDescent="0.25">
      <c r="F1" s="144"/>
    </row>
    <row r="23" spans="1:7" x14ac:dyDescent="0.2">
      <c r="A23" s="560"/>
      <c r="B23" s="560"/>
      <c r="C23" s="560"/>
      <c r="D23" s="560"/>
      <c r="E23" s="560"/>
    </row>
    <row r="24" spans="1:7" x14ac:dyDescent="0.2">
      <c r="A24" s="561" t="s">
        <v>582</v>
      </c>
      <c r="B24" s="561"/>
      <c r="C24" s="561"/>
      <c r="D24" s="561"/>
      <c r="E24" s="561"/>
      <c r="F24" s="559"/>
      <c r="G24" s="559"/>
    </row>
    <row r="25" spans="1:7" x14ac:dyDescent="0.2">
      <c r="A25" s="559"/>
      <c r="B25" s="559"/>
      <c r="C25" s="559"/>
      <c r="D25" s="559"/>
      <c r="E25" s="559"/>
      <c r="F25" s="559"/>
      <c r="G25" s="559"/>
    </row>
    <row r="48" spans="1:5" x14ac:dyDescent="0.2">
      <c r="A48" s="135"/>
      <c r="B48" s="135"/>
      <c r="C48" s="135"/>
      <c r="D48" s="135"/>
      <c r="E48" s="135"/>
    </row>
    <row r="49" spans="1:7" x14ac:dyDescent="0.2">
      <c r="A49" s="561"/>
      <c r="B49" s="561"/>
      <c r="C49" s="561"/>
      <c r="D49" s="561"/>
      <c r="E49" s="561"/>
      <c r="F49" s="561"/>
      <c r="G49" s="559"/>
    </row>
    <row r="50" spans="1:7" x14ac:dyDescent="0.2">
      <c r="A50" s="559"/>
      <c r="B50" s="559"/>
      <c r="C50" s="559"/>
      <c r="D50" s="559"/>
      <c r="E50" s="559"/>
      <c r="F50" s="559"/>
      <c r="G50" s="559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&amp;R- 9 -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A8A0F-9ACA-4695-8854-A859C4EE3B6D}">
  <dimension ref="A1"/>
  <sheetViews>
    <sheetView workbookViewId="0">
      <selection activeCell="I35" sqref="I35"/>
    </sheetView>
  </sheetViews>
  <sheetFormatPr baseColWidth="10" defaultRowHeight="12.75" x14ac:dyDescent="0.2"/>
  <cols>
    <col min="1" max="7" width="10.7109375" customWidth="1"/>
    <col min="8" max="8" width="11.7109375" customWidth="1"/>
    <col min="9" max="9" width="10.7109375" customWidth="1"/>
  </cols>
  <sheetData/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&amp;R- 10 -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9AAEE-BE40-4302-A485-8DFAEC6B990C}">
  <dimension ref="A1:K37"/>
  <sheetViews>
    <sheetView topLeftCell="A6" workbookViewId="0">
      <selection activeCell="I35" sqref="I35"/>
    </sheetView>
  </sheetViews>
  <sheetFormatPr baseColWidth="10" defaultRowHeight="12.75" x14ac:dyDescent="0.2"/>
  <cols>
    <col min="1" max="1" width="8.7109375" customWidth="1"/>
    <col min="2" max="3" width="5.28515625" customWidth="1"/>
    <col min="4" max="5" width="9.5703125" customWidth="1"/>
    <col min="6" max="7" width="5.28515625" customWidth="1"/>
    <col min="8" max="8" width="9.5703125" customWidth="1"/>
    <col min="9" max="10" width="14.140625" customWidth="1"/>
  </cols>
  <sheetData>
    <row r="1" spans="1:10" ht="15" customHeight="1" x14ac:dyDescent="0.2"/>
    <row r="2" spans="1:10" ht="15" customHeight="1" x14ac:dyDescent="0.2"/>
    <row r="3" spans="1:10" ht="15" customHeight="1" x14ac:dyDescent="0.2"/>
    <row r="4" spans="1:10" ht="12.75" customHeight="1" x14ac:dyDescent="0.2"/>
    <row r="5" spans="1:10" ht="12.75" customHeight="1" x14ac:dyDescent="0.2">
      <c r="A5" s="11"/>
    </row>
    <row r="6" spans="1:10" ht="15" customHeight="1" x14ac:dyDescent="0.2"/>
    <row r="7" spans="1:10" ht="15" customHeight="1" x14ac:dyDescent="0.2">
      <c r="A7" s="393"/>
      <c r="B7" s="372"/>
      <c r="C7" s="372"/>
      <c r="D7" s="372"/>
      <c r="E7" s="372"/>
      <c r="F7" s="372"/>
      <c r="G7" s="1069">
        <v>2002</v>
      </c>
      <c r="H7" s="1070"/>
      <c r="I7" s="398">
        <v>2003</v>
      </c>
      <c r="J7" s="399">
        <v>2004</v>
      </c>
    </row>
    <row r="8" spans="1:10" ht="15" customHeight="1" x14ac:dyDescent="0.2">
      <c r="A8" s="46" t="s">
        <v>78</v>
      </c>
      <c r="B8" s="47"/>
      <c r="C8" s="47"/>
      <c r="D8" s="47"/>
      <c r="E8" s="18"/>
      <c r="F8" s="18"/>
      <c r="G8" s="1095">
        <v>7155</v>
      </c>
      <c r="H8" s="1096"/>
      <c r="I8" s="158">
        <v>7243</v>
      </c>
      <c r="J8" s="158">
        <v>7612</v>
      </c>
    </row>
    <row r="9" spans="1:10" ht="15" customHeight="1" x14ac:dyDescent="0.2">
      <c r="A9" s="46" t="s">
        <v>79</v>
      </c>
      <c r="B9" s="47"/>
      <c r="C9" s="47"/>
      <c r="D9" s="47"/>
      <c r="E9" s="18"/>
      <c r="F9" s="18"/>
      <c r="G9" s="215">
        <v>798</v>
      </c>
      <c r="H9" s="216"/>
      <c r="I9" s="158">
        <v>751</v>
      </c>
      <c r="J9" s="158">
        <v>825</v>
      </c>
    </row>
    <row r="10" spans="1:10" ht="15" customHeight="1" thickBot="1" x14ac:dyDescent="0.25">
      <c r="A10" s="46" t="s">
        <v>80</v>
      </c>
      <c r="B10" s="47"/>
      <c r="C10" s="47"/>
      <c r="D10" s="47"/>
      <c r="E10" s="18"/>
      <c r="F10" s="18"/>
      <c r="G10" s="215">
        <v>1008</v>
      </c>
      <c r="H10" s="216"/>
      <c r="I10" s="190">
        <v>993</v>
      </c>
      <c r="J10" s="190">
        <v>1206</v>
      </c>
    </row>
    <row r="11" spans="1:10" ht="15" customHeight="1" thickBot="1" x14ac:dyDescent="0.25">
      <c r="A11" s="371" t="s">
        <v>81</v>
      </c>
      <c r="B11" s="372"/>
      <c r="C11" s="372"/>
      <c r="D11" s="372"/>
      <c r="E11" s="362"/>
      <c r="F11" s="362"/>
      <c r="G11" s="271"/>
      <c r="H11" s="272">
        <f>SUM(G8:G10)</f>
        <v>8961</v>
      </c>
      <c r="I11" s="190">
        <f>SUM(I8:I10)</f>
        <v>8987</v>
      </c>
      <c r="J11" s="190">
        <v>9643</v>
      </c>
    </row>
    <row r="12" spans="1:10" ht="15" customHeight="1" x14ac:dyDescent="0.2">
      <c r="A12" s="40" t="s">
        <v>82</v>
      </c>
      <c r="B12" s="18"/>
      <c r="C12" s="18"/>
      <c r="D12" s="18"/>
      <c r="E12" s="18"/>
      <c r="F12" s="18"/>
      <c r="G12" s="160"/>
      <c r="H12" s="161">
        <v>400</v>
      </c>
      <c r="I12" s="66">
        <v>239</v>
      </c>
      <c r="J12" s="66">
        <v>237</v>
      </c>
    </row>
    <row r="13" spans="1:10" ht="10.5" customHeight="1" x14ac:dyDescent="0.2"/>
    <row r="14" spans="1:10" ht="15" customHeight="1" x14ac:dyDescent="0.2">
      <c r="A14" s="11"/>
    </row>
    <row r="15" spans="1:10" ht="15" customHeight="1" x14ac:dyDescent="0.2">
      <c r="A15" s="11"/>
    </row>
    <row r="16" spans="1:10" ht="15" customHeight="1" x14ac:dyDescent="0.2">
      <c r="A16" s="373" t="s">
        <v>33</v>
      </c>
      <c r="B16" s="282"/>
      <c r="C16" s="282"/>
      <c r="D16" s="282"/>
      <c r="E16" s="283"/>
      <c r="F16" s="283"/>
      <c r="G16" s="283"/>
      <c r="H16" s="284"/>
      <c r="I16" s="285" t="s">
        <v>83</v>
      </c>
      <c r="J16" s="273" t="s">
        <v>83</v>
      </c>
    </row>
    <row r="17" spans="1:10" ht="15" customHeight="1" x14ac:dyDescent="0.2">
      <c r="A17" s="352"/>
      <c r="B17" s="286"/>
      <c r="C17" s="286"/>
      <c r="D17" s="286"/>
      <c r="E17" s="287"/>
      <c r="F17" s="287"/>
      <c r="G17" s="287"/>
      <c r="H17" s="288"/>
      <c r="I17" s="289" t="s">
        <v>84</v>
      </c>
      <c r="J17" s="274" t="s">
        <v>85</v>
      </c>
    </row>
    <row r="18" spans="1:10" ht="15" customHeight="1" x14ac:dyDescent="0.2">
      <c r="A18" s="214">
        <v>2002</v>
      </c>
      <c r="B18" s="18" t="s">
        <v>86</v>
      </c>
      <c r="C18" s="18"/>
      <c r="D18" s="18"/>
      <c r="E18" s="277"/>
      <c r="F18" s="277"/>
      <c r="G18" s="277"/>
      <c r="H18" s="277"/>
      <c r="I18" s="160">
        <v>376159400</v>
      </c>
      <c r="J18" s="276">
        <v>1515354000</v>
      </c>
    </row>
    <row r="19" spans="1:10" ht="15" customHeight="1" x14ac:dyDescent="0.2">
      <c r="A19" s="214"/>
      <c r="B19" s="18" t="s">
        <v>87</v>
      </c>
      <c r="C19" s="18"/>
      <c r="D19" s="18"/>
      <c r="E19" s="277"/>
      <c r="F19" s="277"/>
      <c r="G19" s="277"/>
      <c r="H19" s="277"/>
      <c r="I19" s="160">
        <v>171108200</v>
      </c>
      <c r="J19" s="276">
        <v>2421010000</v>
      </c>
    </row>
    <row r="20" spans="1:10" ht="15" customHeight="1" thickBot="1" x14ac:dyDescent="0.25">
      <c r="A20" s="213"/>
      <c r="B20" s="279" t="s">
        <v>88</v>
      </c>
      <c r="C20" s="279"/>
      <c r="D20" s="279"/>
      <c r="E20" s="280"/>
      <c r="F20" s="280"/>
      <c r="G20" s="280"/>
      <c r="H20" s="290"/>
      <c r="I20" s="278">
        <f>SUM(I18:I19)</f>
        <v>547267600</v>
      </c>
      <c r="J20" s="281">
        <f>SUM(J18:J19)</f>
        <v>3936364000</v>
      </c>
    </row>
    <row r="21" spans="1:10" ht="15" customHeight="1" x14ac:dyDescent="0.2">
      <c r="A21" s="1009">
        <v>2003</v>
      </c>
      <c r="B21" s="18" t="s">
        <v>86</v>
      </c>
      <c r="C21" s="18"/>
      <c r="D21" s="18"/>
      <c r="E21" s="277"/>
      <c r="F21" s="277"/>
      <c r="G21" s="277"/>
      <c r="H21" s="277"/>
      <c r="I21" s="160">
        <v>387881500</v>
      </c>
      <c r="J21" s="276">
        <v>1501423000</v>
      </c>
    </row>
    <row r="22" spans="1:10" ht="15" customHeight="1" x14ac:dyDescent="0.2">
      <c r="A22" s="214"/>
      <c r="B22" s="18" t="s">
        <v>87</v>
      </c>
      <c r="C22" s="18"/>
      <c r="D22" s="18"/>
      <c r="E22" s="277"/>
      <c r="F22" s="277"/>
      <c r="G22" s="277"/>
      <c r="H22" s="277"/>
      <c r="I22" s="160">
        <v>156258800</v>
      </c>
      <c r="J22" s="276">
        <v>2083239000</v>
      </c>
    </row>
    <row r="23" spans="1:10" ht="15" customHeight="1" thickBot="1" x14ac:dyDescent="0.25">
      <c r="A23" s="213"/>
      <c r="B23" s="279" t="s">
        <v>88</v>
      </c>
      <c r="C23" s="279"/>
      <c r="D23" s="279"/>
      <c r="E23" s="280"/>
      <c r="F23" s="280"/>
      <c r="G23" s="280"/>
      <c r="H23" s="290"/>
      <c r="I23" s="278">
        <v>544140300</v>
      </c>
      <c r="J23" s="281">
        <v>3584662000</v>
      </c>
    </row>
    <row r="24" spans="1:10" ht="15" customHeight="1" x14ac:dyDescent="0.2">
      <c r="A24" s="596">
        <v>2004</v>
      </c>
      <c r="B24" s="18" t="s">
        <v>86</v>
      </c>
      <c r="C24" s="18"/>
      <c r="D24" s="18"/>
      <c r="E24" s="277"/>
      <c r="F24" s="277"/>
      <c r="G24" s="277"/>
      <c r="H24" s="277"/>
      <c r="I24" s="160">
        <v>383912200</v>
      </c>
      <c r="J24" s="276">
        <v>1517850000</v>
      </c>
    </row>
    <row r="25" spans="1:10" ht="15" customHeight="1" x14ac:dyDescent="0.2">
      <c r="A25" s="214"/>
      <c r="B25" s="18" t="s">
        <v>87</v>
      </c>
      <c r="C25" s="18"/>
      <c r="D25" s="18"/>
      <c r="E25" s="277"/>
      <c r="F25" s="277"/>
      <c r="G25" s="277"/>
      <c r="H25" s="277"/>
      <c r="I25" s="160">
        <v>182553700</v>
      </c>
      <c r="J25" s="276">
        <v>2248192000</v>
      </c>
    </row>
    <row r="26" spans="1:10" ht="15" customHeight="1" thickBot="1" x14ac:dyDescent="0.25">
      <c r="A26" s="213"/>
      <c r="B26" s="279" t="s">
        <v>88</v>
      </c>
      <c r="C26" s="279"/>
      <c r="D26" s="279"/>
      <c r="E26" s="280"/>
      <c r="F26" s="280"/>
      <c r="G26" s="280"/>
      <c r="H26" s="290"/>
      <c r="I26" s="278">
        <f>SUM(I24:I25)</f>
        <v>566465900</v>
      </c>
      <c r="J26" s="281">
        <f>SUM(J24:J25)</f>
        <v>3766042000</v>
      </c>
    </row>
    <row r="28" spans="1:10" ht="12.75" customHeight="1" x14ac:dyDescent="0.2"/>
    <row r="29" spans="1:10" ht="10.5" customHeight="1" x14ac:dyDescent="0.2"/>
    <row r="30" spans="1:10" ht="15" customHeight="1" x14ac:dyDescent="0.2">
      <c r="A30" s="11"/>
    </row>
    <row r="31" spans="1:10" ht="15" customHeight="1" x14ac:dyDescent="0.2"/>
    <row r="32" spans="1:10" s="43" customFormat="1" ht="15" customHeight="1" x14ac:dyDescent="0.2">
      <c r="A32" s="455" t="s">
        <v>33</v>
      </c>
      <c r="B32" s="404" t="s">
        <v>89</v>
      </c>
      <c r="C32" s="404"/>
      <c r="D32" s="404"/>
      <c r="E32" s="404"/>
      <c r="F32" s="404"/>
      <c r="G32" s="404"/>
      <c r="H32" s="404"/>
      <c r="I32" s="377" t="s">
        <v>90</v>
      </c>
      <c r="J32" s="421"/>
    </row>
    <row r="33" spans="1:11" s="43" customFormat="1" ht="15" customHeight="1" x14ac:dyDescent="0.2">
      <c r="A33" s="456"/>
      <c r="B33" s="413"/>
      <c r="C33" s="431"/>
      <c r="D33" s="417" t="s">
        <v>91</v>
      </c>
      <c r="E33" s="430" t="s">
        <v>92</v>
      </c>
      <c r="F33" s="416" t="s">
        <v>93</v>
      </c>
      <c r="G33" s="417"/>
      <c r="H33" s="431"/>
      <c r="I33" s="417" t="s">
        <v>94</v>
      </c>
      <c r="J33" s="417" t="s">
        <v>95</v>
      </c>
    </row>
    <row r="34" spans="1:11" s="43" customFormat="1" ht="15" customHeight="1" x14ac:dyDescent="0.2">
      <c r="A34" s="457"/>
      <c r="B34" s="364" t="s">
        <v>96</v>
      </c>
      <c r="C34" s="365"/>
      <c r="D34" s="365" t="s">
        <v>97</v>
      </c>
      <c r="E34" s="365" t="s">
        <v>97</v>
      </c>
      <c r="F34" s="364" t="s">
        <v>98</v>
      </c>
      <c r="G34" s="365"/>
      <c r="H34" s="365" t="s">
        <v>99</v>
      </c>
      <c r="I34" s="365" t="s">
        <v>100</v>
      </c>
      <c r="J34" s="365" t="s">
        <v>100</v>
      </c>
    </row>
    <row r="35" spans="1:11" s="43" customFormat="1" ht="15" customHeight="1" x14ac:dyDescent="0.2">
      <c r="A35" s="582">
        <v>2002</v>
      </c>
      <c r="B35" s="78">
        <v>0.05</v>
      </c>
      <c r="C35" s="17"/>
      <c r="D35" s="79">
        <v>0.08</v>
      </c>
      <c r="E35" s="79">
        <v>0.14000000000000001</v>
      </c>
      <c r="F35" s="78">
        <v>0.82</v>
      </c>
      <c r="G35" s="17"/>
      <c r="H35" s="79">
        <v>1.05</v>
      </c>
      <c r="I35" s="159">
        <v>21416960</v>
      </c>
      <c r="J35" s="159">
        <v>18117849</v>
      </c>
    </row>
    <row r="36" spans="1:11" s="43" customFormat="1" ht="15" customHeight="1" x14ac:dyDescent="0.2">
      <c r="A36" s="582">
        <v>2003</v>
      </c>
      <c r="B36" s="78">
        <v>7.0000000000000007E-2</v>
      </c>
      <c r="C36" s="17"/>
      <c r="D36" s="79">
        <v>0.09</v>
      </c>
      <c r="E36" s="79">
        <v>0.14000000000000001</v>
      </c>
      <c r="F36" s="78">
        <v>0.82</v>
      </c>
      <c r="G36" s="17"/>
      <c r="H36" s="79">
        <v>1</v>
      </c>
      <c r="I36" s="159">
        <v>22435809</v>
      </c>
      <c r="J36" s="159">
        <v>16450227</v>
      </c>
      <c r="K36" s="298"/>
    </row>
    <row r="37" spans="1:11" s="43" customFormat="1" ht="15" customHeight="1" x14ac:dyDescent="0.2">
      <c r="A37" s="523">
        <v>2004</v>
      </c>
      <c r="B37" s="78">
        <v>7.0000000000000007E-2</v>
      </c>
      <c r="C37" s="17"/>
      <c r="D37" s="79">
        <v>0.09</v>
      </c>
      <c r="E37" s="79">
        <v>0.14000000000000001</v>
      </c>
      <c r="F37" s="78">
        <v>0.85</v>
      </c>
      <c r="G37" s="17"/>
      <c r="H37" s="79">
        <v>1</v>
      </c>
      <c r="I37" s="159">
        <v>21661821</v>
      </c>
      <c r="J37" s="159">
        <v>19427198</v>
      </c>
    </row>
  </sheetData>
  <mergeCells count="2">
    <mergeCell ref="G7:H7"/>
    <mergeCell ref="G8:H8"/>
  </mergeCells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&amp;R- 11 -</oddHead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40271-EA67-40EB-8D97-4C9AFBB1EF9C}">
  <dimension ref="A3:F35"/>
  <sheetViews>
    <sheetView workbookViewId="0">
      <selection activeCell="I35" sqref="I35"/>
    </sheetView>
  </sheetViews>
  <sheetFormatPr baseColWidth="10" defaultRowHeight="12.75" x14ac:dyDescent="0.2"/>
  <cols>
    <col min="1" max="6" width="14.140625" customWidth="1"/>
  </cols>
  <sheetData>
    <row r="3" spans="1:6" x14ac:dyDescent="0.2">
      <c r="A3" s="11"/>
    </row>
    <row r="5" spans="1:6" x14ac:dyDescent="0.2">
      <c r="A5" s="373" t="s">
        <v>33</v>
      </c>
      <c r="B5" s="374"/>
      <c r="C5" s="374"/>
      <c r="D5" s="375" t="s">
        <v>101</v>
      </c>
      <c r="E5" s="400" t="s">
        <v>102</v>
      </c>
      <c r="F5" s="375"/>
    </row>
    <row r="6" spans="1:6" x14ac:dyDescent="0.2">
      <c r="A6" s="352"/>
      <c r="B6" s="362"/>
      <c r="C6" s="362"/>
      <c r="D6" s="376" t="s">
        <v>103</v>
      </c>
      <c r="E6" s="376" t="s">
        <v>104</v>
      </c>
      <c r="F6" s="376" t="s">
        <v>105</v>
      </c>
    </row>
    <row r="7" spans="1:6" ht="15" customHeight="1" x14ac:dyDescent="0.2">
      <c r="A7" s="77">
        <v>2002</v>
      </c>
      <c r="B7" s="18"/>
      <c r="C7" s="18"/>
      <c r="D7" s="83">
        <v>17996765</v>
      </c>
      <c r="E7" s="82">
        <v>-147818</v>
      </c>
      <c r="F7" s="82">
        <v>17848947</v>
      </c>
    </row>
    <row r="8" spans="1:6" ht="15" customHeight="1" x14ac:dyDescent="0.2">
      <c r="A8" s="597">
        <v>2003</v>
      </c>
      <c r="B8" s="18"/>
      <c r="C8" s="18"/>
      <c r="D8" s="83">
        <v>8226605</v>
      </c>
      <c r="E8" s="82">
        <v>-1263196</v>
      </c>
      <c r="F8" s="82">
        <v>6963409</v>
      </c>
    </row>
    <row r="9" spans="1:6" ht="15" customHeight="1" x14ac:dyDescent="0.2">
      <c r="A9" s="584">
        <v>2004</v>
      </c>
      <c r="B9" s="18"/>
      <c r="C9" s="18"/>
      <c r="D9" s="83">
        <v>17750924</v>
      </c>
      <c r="E9" s="82">
        <v>-3002299</v>
      </c>
      <c r="F9" s="82">
        <v>14748625</v>
      </c>
    </row>
    <row r="10" spans="1:6" ht="12.75" customHeight="1" x14ac:dyDescent="0.2">
      <c r="A10" s="205"/>
      <c r="B10" s="39"/>
      <c r="C10" s="39"/>
      <c r="D10" s="206"/>
      <c r="E10" s="206"/>
      <c r="F10" s="206"/>
    </row>
    <row r="11" spans="1:6" ht="12.75" customHeight="1" x14ac:dyDescent="0.2"/>
    <row r="29" spans="1:6" x14ac:dyDescent="0.2">
      <c r="A29" s="11"/>
    </row>
    <row r="31" spans="1:6" s="43" customFormat="1" ht="15" customHeight="1" x14ac:dyDescent="0.2">
      <c r="A31" s="425" t="s">
        <v>33</v>
      </c>
      <c r="B31" s="375" t="s">
        <v>106</v>
      </c>
      <c r="C31" s="355"/>
      <c r="D31" s="458" t="s">
        <v>107</v>
      </c>
      <c r="E31" s="355"/>
      <c r="F31" s="459" t="s">
        <v>34</v>
      </c>
    </row>
    <row r="32" spans="1:6" s="43" customFormat="1" ht="15" customHeight="1" x14ac:dyDescent="0.2">
      <c r="A32" s="433"/>
      <c r="B32" s="376" t="s">
        <v>108</v>
      </c>
      <c r="C32" s="419" t="s">
        <v>109</v>
      </c>
      <c r="D32" s="460" t="s">
        <v>108</v>
      </c>
      <c r="E32" s="419" t="s">
        <v>109</v>
      </c>
      <c r="F32" s="461" t="s">
        <v>108</v>
      </c>
    </row>
    <row r="33" spans="1:6" s="43" customFormat="1" ht="15" customHeight="1" x14ac:dyDescent="0.2">
      <c r="A33" s="19">
        <v>2002</v>
      </c>
      <c r="B33" s="80">
        <v>1527409.55</v>
      </c>
      <c r="C33" s="80">
        <v>1200000</v>
      </c>
      <c r="D33" s="81">
        <v>1218704</v>
      </c>
      <c r="E33" s="80">
        <v>5500500</v>
      </c>
      <c r="F33" s="81">
        <v>2716113.55</v>
      </c>
    </row>
    <row r="34" spans="1:6" s="43" customFormat="1" ht="15" customHeight="1" x14ac:dyDescent="0.2">
      <c r="A34" s="598">
        <v>2003</v>
      </c>
      <c r="B34" s="80">
        <v>1672460.4</v>
      </c>
      <c r="C34" s="80">
        <v>1200000</v>
      </c>
      <c r="D34" s="81">
        <v>952460.05</v>
      </c>
      <c r="E34" s="80">
        <v>3500000</v>
      </c>
      <c r="F34" s="81">
        <v>2624920.4500000002</v>
      </c>
    </row>
    <row r="35" spans="1:6" s="43" customFormat="1" ht="15" customHeight="1" x14ac:dyDescent="0.2">
      <c r="A35" s="583">
        <v>2004</v>
      </c>
      <c r="B35" s="80">
        <v>1416021.7</v>
      </c>
      <c r="C35" s="80">
        <v>800000</v>
      </c>
      <c r="D35" s="81">
        <v>5642046.5499999998</v>
      </c>
      <c r="E35" s="80">
        <v>3000000</v>
      </c>
      <c r="F35" s="81">
        <v>7058068.25</v>
      </c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copies="2" r:id="rId1"/>
  <headerFooter alignWithMargins="0">
    <oddHeader>&amp;R- 12 -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FFA62-8574-422E-9B75-8D4CE8A3634B}">
  <dimension ref="A1:O44"/>
  <sheetViews>
    <sheetView workbookViewId="0">
      <selection activeCell="M15" sqref="M15"/>
    </sheetView>
  </sheetViews>
  <sheetFormatPr baseColWidth="10" defaultRowHeight="12.75" x14ac:dyDescent="0.2"/>
  <cols>
    <col min="1" max="1" width="28.85546875" customWidth="1"/>
    <col min="2" max="2" width="9.28515625" customWidth="1"/>
    <col min="3" max="13" width="8.42578125" customWidth="1"/>
    <col min="14" max="14" width="14.85546875" hidden="1" customWidth="1"/>
  </cols>
  <sheetData>
    <row r="1" spans="1:14" x14ac:dyDescent="0.2">
      <c r="A1" s="38"/>
      <c r="B1" s="20"/>
      <c r="C1" s="21"/>
      <c r="D1" s="21"/>
      <c r="E1" s="21"/>
      <c r="F1" s="21"/>
      <c r="G1" s="22"/>
      <c r="H1" s="22"/>
      <c r="I1" s="22"/>
      <c r="J1" s="22"/>
      <c r="K1" s="22"/>
      <c r="L1" s="22"/>
      <c r="M1" s="23"/>
      <c r="N1" s="22"/>
    </row>
    <row r="3" spans="1:14" x14ac:dyDescent="0.2">
      <c r="A3" s="462"/>
      <c r="B3" s="463"/>
      <c r="C3" s="464">
        <v>1995</v>
      </c>
      <c r="D3" s="464">
        <v>1996</v>
      </c>
      <c r="E3" s="464">
        <v>1997</v>
      </c>
      <c r="F3" s="465" t="s">
        <v>110</v>
      </c>
      <c r="G3" s="465" t="s">
        <v>111</v>
      </c>
      <c r="H3" s="465" t="s">
        <v>112</v>
      </c>
      <c r="I3" s="465" t="s">
        <v>486</v>
      </c>
      <c r="J3" s="465" t="s">
        <v>521</v>
      </c>
      <c r="K3" s="465" t="s">
        <v>578</v>
      </c>
      <c r="L3" s="1010" t="s">
        <v>707</v>
      </c>
      <c r="M3" s="585" t="s">
        <v>728</v>
      </c>
      <c r="N3" s="6"/>
    </row>
    <row r="4" spans="1:14" x14ac:dyDescent="0.2">
      <c r="A4" s="466"/>
      <c r="B4" s="467"/>
      <c r="C4" s="468" t="s">
        <v>113</v>
      </c>
      <c r="D4" s="468" t="s">
        <v>113</v>
      </c>
      <c r="E4" s="468" t="s">
        <v>113</v>
      </c>
      <c r="F4" s="469" t="s">
        <v>113</v>
      </c>
      <c r="G4" s="469" t="s">
        <v>113</v>
      </c>
      <c r="H4" s="469" t="s">
        <v>113</v>
      </c>
      <c r="I4" s="469" t="s">
        <v>113</v>
      </c>
      <c r="J4" s="469" t="s">
        <v>113</v>
      </c>
      <c r="K4" s="469" t="s">
        <v>113</v>
      </c>
      <c r="L4" s="469" t="s">
        <v>113</v>
      </c>
      <c r="M4" s="469" t="s">
        <v>113</v>
      </c>
      <c r="N4" s="6"/>
    </row>
    <row r="5" spans="1:14" x14ac:dyDescent="0.2">
      <c r="A5" s="132" t="s">
        <v>577</v>
      </c>
      <c r="B5" s="132"/>
      <c r="C5" s="235">
        <v>8.2100000000000009</v>
      </c>
      <c r="D5" s="235">
        <v>3.25</v>
      </c>
      <c r="E5" s="235">
        <v>11.31</v>
      </c>
      <c r="F5" s="235">
        <v>25.19</v>
      </c>
      <c r="G5" s="235">
        <v>12.46</v>
      </c>
      <c r="H5" s="235">
        <v>22.83</v>
      </c>
      <c r="I5" s="235">
        <v>7.05</v>
      </c>
      <c r="J5" s="235">
        <v>10.71</v>
      </c>
      <c r="K5" s="235">
        <v>4.41</v>
      </c>
      <c r="L5" s="235">
        <v>5.9</v>
      </c>
      <c r="M5" s="1050">
        <f>SUM(C5:L5)/10</f>
        <v>11.132</v>
      </c>
      <c r="N5" s="6"/>
    </row>
    <row r="6" spans="1:14" x14ac:dyDescent="0.2">
      <c r="A6" s="252" t="s">
        <v>579</v>
      </c>
      <c r="B6" s="240"/>
      <c r="C6" s="241">
        <v>7.47</v>
      </c>
      <c r="D6" s="241">
        <v>12.31</v>
      </c>
      <c r="E6" s="241">
        <v>14.09</v>
      </c>
      <c r="F6" s="241">
        <v>16.37</v>
      </c>
      <c r="G6" s="241">
        <v>12.7</v>
      </c>
      <c r="H6" s="241">
        <v>5.6</v>
      </c>
      <c r="I6" s="241">
        <v>6.56</v>
      </c>
      <c r="J6" s="241">
        <v>13.5</v>
      </c>
      <c r="K6" s="241">
        <v>7.66</v>
      </c>
      <c r="L6" s="241">
        <v>12.88</v>
      </c>
      <c r="M6" s="1050">
        <f>SUM(C6:L6)/10</f>
        <v>10.914</v>
      </c>
      <c r="N6" s="6"/>
    </row>
    <row r="7" spans="1:14" x14ac:dyDescent="0.2">
      <c r="A7" s="470" t="s">
        <v>114</v>
      </c>
      <c r="B7" s="471" t="s">
        <v>115</v>
      </c>
      <c r="C7" s="472">
        <f t="shared" ref="C7:M7" si="0">C5/C6*100</f>
        <v>109.90629183400269</v>
      </c>
      <c r="D7" s="472">
        <f t="shared" si="0"/>
        <v>26.401299756295693</v>
      </c>
      <c r="E7" s="472">
        <f t="shared" si="0"/>
        <v>80.269694819020586</v>
      </c>
      <c r="F7" s="473">
        <f t="shared" si="0"/>
        <v>153.87904703726329</v>
      </c>
      <c r="G7" s="473">
        <f t="shared" si="0"/>
        <v>98.110236220472459</v>
      </c>
      <c r="H7" s="473">
        <f t="shared" si="0"/>
        <v>407.67857142857144</v>
      </c>
      <c r="I7" s="473">
        <f t="shared" si="0"/>
        <v>107.46951219512195</v>
      </c>
      <c r="J7" s="473">
        <f t="shared" si="0"/>
        <v>79.333333333333343</v>
      </c>
      <c r="K7" s="473">
        <f t="shared" si="0"/>
        <v>57.571801566579637</v>
      </c>
      <c r="L7" s="473">
        <f t="shared" si="0"/>
        <v>45.807453416149066</v>
      </c>
      <c r="M7" s="473">
        <f t="shared" si="0"/>
        <v>101.99743448781382</v>
      </c>
      <c r="N7" s="6"/>
    </row>
    <row r="8" spans="1:14" x14ac:dyDescent="0.2">
      <c r="A8" s="132" t="s">
        <v>116</v>
      </c>
      <c r="B8" s="236"/>
      <c r="C8" s="235">
        <v>31.86</v>
      </c>
      <c r="D8" s="235">
        <v>32.18</v>
      </c>
      <c r="E8" s="235">
        <v>31.03</v>
      </c>
      <c r="F8" s="235">
        <v>30.88</v>
      </c>
      <c r="G8" s="235">
        <v>33.380000000000003</v>
      </c>
      <c r="H8" s="235">
        <v>35.380000000000003</v>
      </c>
      <c r="I8" s="235">
        <v>34.57</v>
      </c>
      <c r="J8" s="235">
        <v>39.53</v>
      </c>
      <c r="K8" s="235">
        <v>38.89</v>
      </c>
      <c r="L8" s="235">
        <v>41.09</v>
      </c>
      <c r="M8" s="235">
        <f>SUM(C8:L8)/10</f>
        <v>34.878999999999998</v>
      </c>
      <c r="N8" s="6"/>
    </row>
    <row r="9" spans="1:14" x14ac:dyDescent="0.2">
      <c r="A9" s="132" t="s">
        <v>580</v>
      </c>
      <c r="B9" s="236" t="s">
        <v>117</v>
      </c>
      <c r="C9" s="235">
        <v>1.18</v>
      </c>
      <c r="D9" s="235">
        <v>4.68</v>
      </c>
      <c r="E9" s="235">
        <v>4.2300000000000004</v>
      </c>
      <c r="F9" s="275">
        <v>-3.43</v>
      </c>
      <c r="G9" s="275">
        <v>3.04</v>
      </c>
      <c r="H9" s="275">
        <v>2.16</v>
      </c>
      <c r="I9" s="275">
        <v>1.18</v>
      </c>
      <c r="J9" s="275">
        <v>0.44</v>
      </c>
      <c r="K9" s="275">
        <v>-1.31</v>
      </c>
      <c r="L9" s="275">
        <v>-0.18</v>
      </c>
      <c r="M9" s="1050">
        <f>SUM(C9:L9)/10</f>
        <v>1.1989999999999998</v>
      </c>
      <c r="N9" s="6"/>
    </row>
    <row r="10" spans="1:14" x14ac:dyDescent="0.2">
      <c r="A10" s="25" t="s">
        <v>118</v>
      </c>
      <c r="B10" s="27"/>
      <c r="C10" s="207">
        <v>88.51</v>
      </c>
      <c r="D10" s="207">
        <v>80.02</v>
      </c>
      <c r="E10" s="207">
        <v>85.53</v>
      </c>
      <c r="F10" s="207">
        <v>109.72</v>
      </c>
      <c r="G10" s="207">
        <v>91.03</v>
      </c>
      <c r="H10" s="207">
        <v>104.09</v>
      </c>
      <c r="I10" s="207">
        <v>97.91</v>
      </c>
      <c r="J10" s="207">
        <v>113.17</v>
      </c>
      <c r="K10" s="207">
        <v>97.18</v>
      </c>
      <c r="L10" s="207">
        <v>93.32</v>
      </c>
      <c r="M10" s="235">
        <f>SUM(C10:L10)/10</f>
        <v>96.047999999999973</v>
      </c>
      <c r="N10" s="6"/>
    </row>
    <row r="11" spans="1:14" x14ac:dyDescent="0.2">
      <c r="A11" s="470" t="s">
        <v>119</v>
      </c>
      <c r="B11" s="471" t="s">
        <v>120</v>
      </c>
      <c r="C11" s="472">
        <f>C9/C10*100</f>
        <v>1.3331826912213307</v>
      </c>
      <c r="D11" s="472">
        <f>D9/D10*100</f>
        <v>5.8485378655336167</v>
      </c>
      <c r="E11" s="472">
        <f>E9/E10*100</f>
        <v>4.945633111189057</v>
      </c>
      <c r="F11" s="472">
        <f>F9/F10*100</f>
        <v>-3.1261392635800225</v>
      </c>
      <c r="G11" s="473">
        <v>3.51</v>
      </c>
      <c r="H11" s="473">
        <f t="shared" ref="H11:M11" si="1">H9/H10*100</f>
        <v>2.0751272936881544</v>
      </c>
      <c r="I11" s="473">
        <f t="shared" si="1"/>
        <v>1.2051884383617606</v>
      </c>
      <c r="J11" s="473">
        <f t="shared" si="1"/>
        <v>0.38879561721304234</v>
      </c>
      <c r="K11" s="473">
        <f t="shared" si="1"/>
        <v>-1.3480139946491048</v>
      </c>
      <c r="L11" s="473">
        <f t="shared" si="1"/>
        <v>-0.19288469781397344</v>
      </c>
      <c r="M11" s="473">
        <f t="shared" si="1"/>
        <v>1.2483341662502085</v>
      </c>
      <c r="N11" s="6"/>
    </row>
    <row r="12" spans="1:14" x14ac:dyDescent="0.2">
      <c r="A12" s="474" t="s">
        <v>121</v>
      </c>
      <c r="B12" s="475" t="s">
        <v>122</v>
      </c>
      <c r="C12" s="476">
        <f>C9/C8*100</f>
        <v>3.7037037037037033</v>
      </c>
      <c r="D12" s="476">
        <f>D9/D8*100</f>
        <v>14.543194530764451</v>
      </c>
      <c r="E12" s="476">
        <f>E9/E8*100</f>
        <v>13.631969062197873</v>
      </c>
      <c r="F12" s="476">
        <f>F9/F8*100</f>
        <v>-11.107512953367877</v>
      </c>
      <c r="G12" s="473">
        <v>12.47</v>
      </c>
      <c r="H12" s="473">
        <f t="shared" ref="H12:M12" si="2">H9/H8*100</f>
        <v>6.1051441492368568</v>
      </c>
      <c r="I12" s="473">
        <f t="shared" si="2"/>
        <v>3.4133641886028347</v>
      </c>
      <c r="J12" s="473">
        <f t="shared" si="2"/>
        <v>1.1130786744244878</v>
      </c>
      <c r="K12" s="473">
        <f t="shared" si="2"/>
        <v>-3.3684751864232449</v>
      </c>
      <c r="L12" s="473">
        <f t="shared" si="2"/>
        <v>-0.43806278899975659</v>
      </c>
      <c r="M12" s="473">
        <f t="shared" si="2"/>
        <v>3.4375985550044437</v>
      </c>
      <c r="N12" s="6"/>
    </row>
    <row r="13" spans="1:14" x14ac:dyDescent="0.2">
      <c r="A13" s="132" t="s">
        <v>123</v>
      </c>
      <c r="B13" s="236"/>
      <c r="C13" s="235">
        <v>138.97</v>
      </c>
      <c r="D13" s="235">
        <v>143.68</v>
      </c>
      <c r="E13" s="235">
        <v>137.72999999999999</v>
      </c>
      <c r="F13" s="235">
        <v>151.77000000000001</v>
      </c>
      <c r="G13" s="235">
        <v>140.27000000000001</v>
      </c>
      <c r="H13" s="235">
        <v>140.44999999999999</v>
      </c>
      <c r="I13" s="235">
        <v>179.48</v>
      </c>
      <c r="J13" s="235">
        <v>150.12</v>
      </c>
      <c r="K13" s="235">
        <v>141.80000000000001</v>
      </c>
      <c r="L13" s="235">
        <v>154.78</v>
      </c>
      <c r="M13" s="235">
        <f>SUM(C13:L13)/10</f>
        <v>147.90499999999997</v>
      </c>
      <c r="N13" s="6"/>
    </row>
    <row r="14" spans="1:14" x14ac:dyDescent="0.2">
      <c r="A14" s="237" t="s">
        <v>124</v>
      </c>
      <c r="B14" s="238"/>
      <c r="C14" s="239">
        <v>118.54</v>
      </c>
      <c r="D14" s="239">
        <v>111.33</v>
      </c>
      <c r="E14" s="239">
        <v>108.9</v>
      </c>
      <c r="F14" s="239">
        <v>114.08</v>
      </c>
      <c r="G14" s="239">
        <v>102.84</v>
      </c>
      <c r="H14" s="239">
        <v>85.62</v>
      </c>
      <c r="I14" s="239">
        <v>124.23</v>
      </c>
      <c r="J14" s="239">
        <v>97.65</v>
      </c>
      <c r="K14" s="239">
        <v>97.11</v>
      </c>
      <c r="L14" s="239">
        <v>117.05</v>
      </c>
      <c r="M14" s="235">
        <f>SUM(C14:L14)/10</f>
        <v>107.73499999999999</v>
      </c>
      <c r="N14" s="6"/>
    </row>
    <row r="15" spans="1:14" x14ac:dyDescent="0.2">
      <c r="A15" s="25" t="s">
        <v>125</v>
      </c>
      <c r="B15" s="27"/>
      <c r="C15" s="208">
        <v>11339</v>
      </c>
      <c r="D15" s="208">
        <v>11111</v>
      </c>
      <c r="E15" s="208">
        <v>11057</v>
      </c>
      <c r="F15" s="208">
        <v>11227</v>
      </c>
      <c r="G15" s="208">
        <v>11424</v>
      </c>
      <c r="H15" s="208">
        <v>11752</v>
      </c>
      <c r="I15" s="208">
        <v>11969</v>
      </c>
      <c r="J15" s="208">
        <v>12316</v>
      </c>
      <c r="K15" s="208">
        <v>12668</v>
      </c>
      <c r="L15" s="208">
        <v>12680</v>
      </c>
      <c r="M15" s="291">
        <f>SUM(C15:L15)/10</f>
        <v>11754.3</v>
      </c>
      <c r="N15" s="6"/>
    </row>
    <row r="16" spans="1:14" x14ac:dyDescent="0.2">
      <c r="A16" s="470" t="s">
        <v>126</v>
      </c>
      <c r="B16" s="471" t="s">
        <v>127</v>
      </c>
      <c r="C16" s="477">
        <f t="shared" ref="C16:M16" si="3">(C13-C14)*1000000/C15</f>
        <v>1801.7461857306635</v>
      </c>
      <c r="D16" s="477">
        <f t="shared" si="3"/>
        <v>2911.5291152911536</v>
      </c>
      <c r="E16" s="477">
        <f t="shared" si="3"/>
        <v>2607.3980283982983</v>
      </c>
      <c r="F16" s="478">
        <f t="shared" si="3"/>
        <v>3357.0855972209865</v>
      </c>
      <c r="G16" s="478">
        <f t="shared" si="3"/>
        <v>3276.4355742296925</v>
      </c>
      <c r="H16" s="478">
        <f t="shared" si="3"/>
        <v>4665.5888359428172</v>
      </c>
      <c r="I16" s="478">
        <f t="shared" si="3"/>
        <v>4616.0915698888784</v>
      </c>
      <c r="J16" s="478">
        <f t="shared" si="3"/>
        <v>4260.3117895420592</v>
      </c>
      <c r="K16" s="478">
        <f t="shared" si="3"/>
        <v>3527.7865487843396</v>
      </c>
      <c r="L16" s="478">
        <f t="shared" si="3"/>
        <v>2975.5520504731867</v>
      </c>
      <c r="M16" s="478">
        <f t="shared" si="3"/>
        <v>3417.4727546514882</v>
      </c>
      <c r="N16" s="6"/>
    </row>
    <row r="17" spans="1:15" x14ac:dyDescent="0.2">
      <c r="A17" s="28"/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6"/>
      <c r="O17" s="26"/>
    </row>
    <row r="18" spans="1:15" x14ac:dyDescent="0.2">
      <c r="A18" s="31"/>
      <c r="B18" s="32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6"/>
      <c r="O18" s="26"/>
    </row>
    <row r="19" spans="1:15" x14ac:dyDescent="0.2">
      <c r="A19" s="31"/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6"/>
      <c r="O19" s="26"/>
    </row>
    <row r="21" spans="1:15" x14ac:dyDescent="0.2">
      <c r="A21" s="34"/>
      <c r="B21" s="34"/>
      <c r="C21" s="4"/>
      <c r="D21" s="4"/>
      <c r="E21" s="4"/>
      <c r="F21" s="4"/>
      <c r="G21" s="4"/>
      <c r="H21" s="4"/>
      <c r="J21" s="34"/>
      <c r="K21" s="4"/>
      <c r="L21" s="4"/>
      <c r="M21" s="4"/>
      <c r="N21" s="4"/>
    </row>
    <row r="22" spans="1:15" x14ac:dyDescent="0.2">
      <c r="A22" s="4"/>
      <c r="B22" s="4"/>
      <c r="C22" s="4"/>
      <c r="D22" s="4"/>
      <c r="E22" s="4"/>
      <c r="F22" s="4"/>
      <c r="G22" s="4"/>
      <c r="H22" s="4"/>
      <c r="J22" s="35"/>
      <c r="K22" s="4"/>
      <c r="L22" s="4"/>
      <c r="M22" s="4"/>
      <c r="N22" s="4"/>
      <c r="O22" s="24"/>
    </row>
    <row r="23" spans="1:15" x14ac:dyDescent="0.2">
      <c r="A23" s="4"/>
      <c r="B23" s="4"/>
      <c r="C23" s="4"/>
      <c r="D23" s="4"/>
      <c r="E23" s="4"/>
      <c r="F23" s="4"/>
      <c r="G23" s="4"/>
      <c r="H23" s="4"/>
      <c r="J23" s="4"/>
      <c r="K23" s="4"/>
      <c r="L23" s="4"/>
      <c r="M23" s="4"/>
      <c r="N23" s="4"/>
    </row>
    <row r="24" spans="1:15" x14ac:dyDescent="0.2">
      <c r="A24" s="4"/>
      <c r="B24" s="4"/>
      <c r="C24" s="4"/>
      <c r="D24" s="4"/>
      <c r="E24" s="4"/>
      <c r="F24" s="4"/>
      <c r="G24" s="4"/>
      <c r="H24" s="4"/>
      <c r="J24" s="4"/>
      <c r="K24" s="4"/>
      <c r="L24" s="4"/>
      <c r="M24" s="4"/>
      <c r="N24" s="4"/>
    </row>
    <row r="25" spans="1:15" x14ac:dyDescent="0.2">
      <c r="A25" s="4"/>
      <c r="B25" s="4"/>
      <c r="C25" s="4"/>
      <c r="D25" s="4"/>
      <c r="E25" s="4"/>
      <c r="F25" s="4"/>
      <c r="G25" s="4"/>
      <c r="H25" s="4"/>
      <c r="J25" s="4"/>
      <c r="K25" s="4"/>
      <c r="L25" s="4"/>
      <c r="M25" s="4"/>
      <c r="N25" s="4"/>
    </row>
    <row r="26" spans="1:15" x14ac:dyDescent="0.2">
      <c r="A26" s="4"/>
      <c r="B26" s="4"/>
      <c r="C26" s="4"/>
      <c r="D26" s="4"/>
      <c r="E26" s="4"/>
      <c r="F26" s="4"/>
      <c r="G26" s="4"/>
      <c r="H26" s="4"/>
      <c r="J26" s="4"/>
      <c r="K26" s="4"/>
      <c r="L26" s="4"/>
      <c r="M26" s="4"/>
      <c r="N26" s="4"/>
    </row>
    <row r="27" spans="1:15" x14ac:dyDescent="0.2">
      <c r="A27" s="4"/>
      <c r="B27" s="4"/>
      <c r="C27" s="4"/>
      <c r="D27" s="36"/>
      <c r="E27" s="4"/>
      <c r="F27" s="4"/>
      <c r="G27" s="4"/>
      <c r="H27" s="4"/>
      <c r="J27" s="4"/>
      <c r="K27" s="4"/>
      <c r="L27" s="4"/>
      <c r="M27" s="4"/>
      <c r="N27" s="4"/>
    </row>
    <row r="28" spans="1:15" x14ac:dyDescent="0.2">
      <c r="A28" s="4"/>
      <c r="B28" s="4"/>
      <c r="C28" s="4"/>
      <c r="D28" s="4"/>
      <c r="E28" s="4"/>
      <c r="F28" s="4"/>
      <c r="G28" s="4"/>
      <c r="H28" s="4"/>
      <c r="J28" s="4"/>
      <c r="K28" s="4"/>
      <c r="L28" s="4"/>
      <c r="M28" s="4"/>
      <c r="N28" s="4"/>
    </row>
    <row r="29" spans="1:15" x14ac:dyDescent="0.2">
      <c r="A29" s="34"/>
      <c r="B29" s="34"/>
      <c r="C29" s="4"/>
      <c r="D29" s="4"/>
      <c r="E29" s="4"/>
      <c r="F29" s="4"/>
      <c r="G29" s="4"/>
      <c r="H29" s="4"/>
      <c r="J29" s="4"/>
      <c r="K29" s="4"/>
      <c r="L29" s="4"/>
      <c r="M29" s="4"/>
      <c r="N29" s="4"/>
    </row>
    <row r="30" spans="1:15" x14ac:dyDescent="0.2">
      <c r="A30" s="34"/>
      <c r="B30" s="34"/>
      <c r="C30" s="4"/>
      <c r="D30" s="4"/>
      <c r="E30" s="4"/>
      <c r="F30" s="4"/>
      <c r="G30" s="4"/>
      <c r="H30" s="4"/>
      <c r="J30" s="4"/>
      <c r="K30" s="4"/>
      <c r="L30" s="4"/>
      <c r="M30" s="4"/>
      <c r="N30" s="4"/>
    </row>
    <row r="31" spans="1:15" x14ac:dyDescent="0.2">
      <c r="A31" s="34"/>
      <c r="B31" s="34"/>
      <c r="C31" s="4"/>
      <c r="D31" s="4"/>
      <c r="E31" s="4"/>
      <c r="F31" s="4"/>
      <c r="G31" s="4"/>
      <c r="H31" s="4"/>
      <c r="J31" s="37"/>
      <c r="K31" s="4"/>
    </row>
    <row r="32" spans="1:1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">
      <c r="K39" s="4"/>
    </row>
    <row r="40" spans="1:13" x14ac:dyDescent="0.2">
      <c r="K40" s="4"/>
    </row>
    <row r="41" spans="1:13" x14ac:dyDescent="0.2">
      <c r="K41" s="4"/>
    </row>
    <row r="42" spans="1:13" x14ac:dyDescent="0.2">
      <c r="K42" s="4"/>
    </row>
    <row r="43" spans="1:13" x14ac:dyDescent="0.2">
      <c r="K43" s="4"/>
    </row>
    <row r="44" spans="1:13" x14ac:dyDescent="0.2">
      <c r="K44" s="4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Header>&amp;R- 13 -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404B2-90CE-45CB-A1D0-7C0148D2B46B}">
  <dimension ref="A1:L59"/>
  <sheetViews>
    <sheetView workbookViewId="0">
      <selection activeCell="I35" sqref="I35"/>
    </sheetView>
  </sheetViews>
  <sheetFormatPr baseColWidth="10" defaultRowHeight="12.75" x14ac:dyDescent="0.2"/>
  <cols>
    <col min="1" max="1" width="8.7109375" customWidth="1"/>
    <col min="2" max="3" width="11.7109375" customWidth="1"/>
    <col min="4" max="4" width="9.7109375" customWidth="1"/>
    <col min="5" max="6" width="11.7109375" customWidth="1"/>
    <col min="7" max="7" width="9.7109375" customWidth="1"/>
    <col min="8" max="8" width="11.7109375" customWidth="1"/>
  </cols>
  <sheetData>
    <row r="1" spans="1:12" x14ac:dyDescent="0.2">
      <c r="A1" s="11" t="s">
        <v>1</v>
      </c>
    </row>
    <row r="2" spans="1:12" ht="8.1" customHeight="1" thickBot="1" x14ac:dyDescent="0.25">
      <c r="A2" s="6"/>
      <c r="B2" s="6"/>
      <c r="C2" s="6"/>
      <c r="D2" s="6"/>
    </row>
    <row r="3" spans="1:12" x14ac:dyDescent="0.2">
      <c r="A3" s="726" t="s">
        <v>33</v>
      </c>
      <c r="B3" s="727" t="s">
        <v>0</v>
      </c>
      <c r="C3" s="723" t="s">
        <v>128</v>
      </c>
      <c r="D3" s="724" t="s">
        <v>129</v>
      </c>
      <c r="E3" s="727" t="s">
        <v>1</v>
      </c>
      <c r="F3" s="723" t="s">
        <v>128</v>
      </c>
      <c r="G3" s="724" t="s">
        <v>129</v>
      </c>
      <c r="H3" s="726" t="s">
        <v>130</v>
      </c>
    </row>
    <row r="4" spans="1:12" ht="13.5" thickBot="1" x14ac:dyDescent="0.25">
      <c r="A4" s="732"/>
      <c r="B4" s="735"/>
      <c r="C4" s="733" t="s">
        <v>131</v>
      </c>
      <c r="D4" s="734"/>
      <c r="E4" s="735"/>
      <c r="F4" s="733" t="s">
        <v>131</v>
      </c>
      <c r="G4" s="734"/>
      <c r="H4" s="732" t="s">
        <v>132</v>
      </c>
    </row>
    <row r="5" spans="1:12" x14ac:dyDescent="0.2">
      <c r="A5" s="1006">
        <v>1950</v>
      </c>
      <c r="B5" s="728">
        <v>2613</v>
      </c>
      <c r="C5" s="62">
        <v>1064</v>
      </c>
      <c r="D5" s="725">
        <v>0.68689999999999996</v>
      </c>
      <c r="E5" s="728">
        <v>728</v>
      </c>
      <c r="F5" s="62">
        <v>328</v>
      </c>
      <c r="G5" s="725">
        <v>0.82</v>
      </c>
      <c r="H5" s="730">
        <f t="shared" ref="H5:H28" si="0">B5/E5</f>
        <v>3.5892857142857144</v>
      </c>
    </row>
    <row r="6" spans="1:12" x14ac:dyDescent="0.2">
      <c r="A6" s="1006">
        <v>1951</v>
      </c>
      <c r="B6" s="728">
        <v>3167</v>
      </c>
      <c r="C6" s="62">
        <f t="shared" ref="C6:C36" si="1">B6-B5</f>
        <v>554</v>
      </c>
      <c r="D6" s="725">
        <f t="shared" ref="D6:D59" si="2">C6/B5</f>
        <v>0.21201683888251052</v>
      </c>
      <c r="E6" s="728">
        <v>880</v>
      </c>
      <c r="F6" s="62">
        <f t="shared" ref="F6:F28" si="3">E6-E5</f>
        <v>152</v>
      </c>
      <c r="G6" s="725">
        <f t="shared" ref="G6:G28" si="4">F6/E5</f>
        <v>0.2087912087912088</v>
      </c>
      <c r="H6" s="730">
        <f t="shared" si="0"/>
        <v>3.5988636363636362</v>
      </c>
    </row>
    <row r="7" spans="1:12" x14ac:dyDescent="0.2">
      <c r="A7" s="1006">
        <v>1952</v>
      </c>
      <c r="B7" s="728">
        <v>3785</v>
      </c>
      <c r="C7" s="62">
        <f t="shared" si="1"/>
        <v>618</v>
      </c>
      <c r="D7" s="725">
        <f t="shared" si="2"/>
        <v>0.19513735396274076</v>
      </c>
      <c r="E7" s="728">
        <v>1057</v>
      </c>
      <c r="F7" s="62">
        <f t="shared" si="3"/>
        <v>177</v>
      </c>
      <c r="G7" s="725">
        <f t="shared" si="4"/>
        <v>0.20113636363636364</v>
      </c>
      <c r="H7" s="730">
        <f t="shared" si="0"/>
        <v>3.5808893093661305</v>
      </c>
    </row>
    <row r="8" spans="1:12" x14ac:dyDescent="0.2">
      <c r="A8" s="1006">
        <v>1953</v>
      </c>
      <c r="B8" s="728">
        <v>4545</v>
      </c>
      <c r="C8" s="62">
        <f t="shared" si="1"/>
        <v>760</v>
      </c>
      <c r="D8" s="725">
        <f t="shared" si="2"/>
        <v>0.20079260237780713</v>
      </c>
      <c r="E8" s="728">
        <v>1277</v>
      </c>
      <c r="F8" s="62">
        <f t="shared" si="3"/>
        <v>220</v>
      </c>
      <c r="G8" s="725">
        <f t="shared" si="4"/>
        <v>0.20813623462630085</v>
      </c>
      <c r="H8" s="730">
        <f t="shared" si="0"/>
        <v>3.5591229444009396</v>
      </c>
    </row>
    <row r="9" spans="1:12" x14ac:dyDescent="0.2">
      <c r="A9" s="1006">
        <v>1954</v>
      </c>
      <c r="B9" s="728">
        <v>5306</v>
      </c>
      <c r="C9" s="62">
        <f t="shared" si="1"/>
        <v>761</v>
      </c>
      <c r="D9" s="725">
        <f t="shared" si="2"/>
        <v>0.16743674367436745</v>
      </c>
      <c r="E9" s="728">
        <v>1577</v>
      </c>
      <c r="F9" s="62">
        <f t="shared" si="3"/>
        <v>300</v>
      </c>
      <c r="G9" s="725">
        <f t="shared" si="4"/>
        <v>0.23492560689115113</v>
      </c>
      <c r="H9" s="730">
        <f t="shared" si="0"/>
        <v>3.3646163601775525</v>
      </c>
    </row>
    <row r="10" spans="1:12" x14ac:dyDescent="0.2">
      <c r="A10" s="1006">
        <v>1955</v>
      </c>
      <c r="B10" s="728">
        <v>5649</v>
      </c>
      <c r="C10" s="62">
        <f t="shared" si="1"/>
        <v>343</v>
      </c>
      <c r="D10" s="725">
        <f t="shared" si="2"/>
        <v>6.464379947229551E-2</v>
      </c>
      <c r="E10" s="728">
        <v>1785</v>
      </c>
      <c r="F10" s="62">
        <f t="shared" si="3"/>
        <v>208</v>
      </c>
      <c r="G10" s="725">
        <f t="shared" si="4"/>
        <v>0.13189600507292326</v>
      </c>
      <c r="H10" s="730">
        <f t="shared" si="0"/>
        <v>3.164705882352941</v>
      </c>
    </row>
    <row r="11" spans="1:12" x14ac:dyDescent="0.2">
      <c r="A11" s="1005">
        <v>1956</v>
      </c>
      <c r="B11" s="728">
        <v>6128</v>
      </c>
      <c r="C11" s="62">
        <f t="shared" si="1"/>
        <v>479</v>
      </c>
      <c r="D11" s="725">
        <f t="shared" si="2"/>
        <v>8.4793768808638703E-2</v>
      </c>
      <c r="E11" s="728">
        <v>1910</v>
      </c>
      <c r="F11" s="62">
        <f t="shared" si="3"/>
        <v>125</v>
      </c>
      <c r="G11" s="725">
        <f t="shared" si="4"/>
        <v>7.0028011204481794E-2</v>
      </c>
      <c r="H11" s="730">
        <f t="shared" si="0"/>
        <v>3.2083769633507853</v>
      </c>
    </row>
    <row r="12" spans="1:12" x14ac:dyDescent="0.2">
      <c r="A12" s="1005">
        <v>1957</v>
      </c>
      <c r="B12" s="728">
        <v>6566</v>
      </c>
      <c r="C12" s="62">
        <f t="shared" si="1"/>
        <v>438</v>
      </c>
      <c r="D12" s="725">
        <f t="shared" si="2"/>
        <v>7.1475195822454304E-2</v>
      </c>
      <c r="E12" s="728">
        <v>2020</v>
      </c>
      <c r="F12" s="62">
        <f t="shared" si="3"/>
        <v>110</v>
      </c>
      <c r="G12" s="725">
        <f t="shared" si="4"/>
        <v>5.7591623036649213E-2</v>
      </c>
      <c r="H12" s="730">
        <f>L13/E12</f>
        <v>0</v>
      </c>
    </row>
    <row r="13" spans="1:12" x14ac:dyDescent="0.2">
      <c r="A13" s="1006">
        <v>1958</v>
      </c>
      <c r="B13" s="728">
        <f>'Allg_J&amp;S1'!B5</f>
        <v>6839</v>
      </c>
      <c r="C13" s="62">
        <f t="shared" si="1"/>
        <v>273</v>
      </c>
      <c r="D13" s="725">
        <f t="shared" si="2"/>
        <v>4.1577825159914712E-2</v>
      </c>
      <c r="E13" s="728">
        <v>2126</v>
      </c>
      <c r="F13" s="62">
        <f t="shared" si="3"/>
        <v>106</v>
      </c>
      <c r="G13" s="725">
        <f t="shared" si="4"/>
        <v>5.2475247524752473E-2</v>
      </c>
      <c r="H13" s="730">
        <f t="shared" si="0"/>
        <v>3.2168391345249296</v>
      </c>
      <c r="L13" s="226"/>
    </row>
    <row r="14" spans="1:12" x14ac:dyDescent="0.2">
      <c r="A14" s="1006">
        <v>1959</v>
      </c>
      <c r="B14" s="728">
        <f>'Allg_J&amp;S1'!B6</f>
        <v>7244</v>
      </c>
      <c r="C14" s="62">
        <f t="shared" si="1"/>
        <v>405</v>
      </c>
      <c r="D14" s="725">
        <f t="shared" si="2"/>
        <v>5.9219184091241411E-2</v>
      </c>
      <c r="E14" s="728">
        <v>2206</v>
      </c>
      <c r="F14" s="62">
        <f t="shared" si="3"/>
        <v>80</v>
      </c>
      <c r="G14" s="725">
        <f t="shared" si="4"/>
        <v>3.7629350893697081E-2</v>
      </c>
      <c r="H14" s="730">
        <f t="shared" si="0"/>
        <v>3.2837715321849501</v>
      </c>
    </row>
    <row r="15" spans="1:12" x14ac:dyDescent="0.2">
      <c r="A15" s="1006">
        <v>1960</v>
      </c>
      <c r="B15" s="728">
        <f>'Allg_J&amp;S1'!B7</f>
        <v>7692</v>
      </c>
      <c r="C15" s="62">
        <f t="shared" si="1"/>
        <v>448</v>
      </c>
      <c r="D15" s="725">
        <f t="shared" si="2"/>
        <v>6.1844284925455552E-2</v>
      </c>
      <c r="E15" s="728">
        <v>2431</v>
      </c>
      <c r="F15" s="62">
        <f t="shared" si="3"/>
        <v>225</v>
      </c>
      <c r="G15" s="725">
        <f t="shared" si="4"/>
        <v>0.10199456029011786</v>
      </c>
      <c r="H15" s="730">
        <f t="shared" si="0"/>
        <v>3.1641299876593996</v>
      </c>
    </row>
    <row r="16" spans="1:12" x14ac:dyDescent="0.2">
      <c r="A16" s="1006">
        <v>1961</v>
      </c>
      <c r="B16" s="728">
        <f>'Allg_J&amp;S1'!B8</f>
        <v>7996</v>
      </c>
      <c r="C16" s="62">
        <f t="shared" si="1"/>
        <v>304</v>
      </c>
      <c r="D16" s="725">
        <f t="shared" si="2"/>
        <v>3.9521580863234526E-2</v>
      </c>
      <c r="E16" s="728">
        <v>2674</v>
      </c>
      <c r="F16" s="62">
        <f t="shared" si="3"/>
        <v>243</v>
      </c>
      <c r="G16" s="725">
        <f t="shared" si="4"/>
        <v>9.9958864664747016E-2</v>
      </c>
      <c r="H16" s="730">
        <f t="shared" si="0"/>
        <v>2.9902767389678386</v>
      </c>
    </row>
    <row r="17" spans="1:8" x14ac:dyDescent="0.2">
      <c r="A17" s="1006">
        <v>1962</v>
      </c>
      <c r="B17" s="728">
        <f>'Allg_J&amp;S1'!B9</f>
        <v>8439</v>
      </c>
      <c r="C17" s="62">
        <f t="shared" si="1"/>
        <v>443</v>
      </c>
      <c r="D17" s="725">
        <f t="shared" si="2"/>
        <v>5.5402701350675335E-2</v>
      </c>
      <c r="E17" s="728">
        <v>2791</v>
      </c>
      <c r="F17" s="62">
        <f t="shared" si="3"/>
        <v>117</v>
      </c>
      <c r="G17" s="725">
        <f t="shared" si="4"/>
        <v>4.3754674644727001E-2</v>
      </c>
      <c r="H17" s="730">
        <f t="shared" si="0"/>
        <v>3.0236474381941956</v>
      </c>
    </row>
    <row r="18" spans="1:8" x14ac:dyDescent="0.2">
      <c r="A18" s="1006">
        <v>1963</v>
      </c>
      <c r="B18" s="728">
        <f>'Allg_J&amp;S1'!B10</f>
        <v>8959</v>
      </c>
      <c r="C18" s="62">
        <f t="shared" si="1"/>
        <v>520</v>
      </c>
      <c r="D18" s="725">
        <f t="shared" si="2"/>
        <v>6.1618675198483235E-2</v>
      </c>
      <c r="E18" s="728">
        <v>2974</v>
      </c>
      <c r="F18" s="62">
        <f t="shared" si="3"/>
        <v>183</v>
      </c>
      <c r="G18" s="725">
        <f t="shared" si="4"/>
        <v>6.5567896811178791E-2</v>
      </c>
      <c r="H18" s="730">
        <f t="shared" si="0"/>
        <v>3.0124411566913247</v>
      </c>
    </row>
    <row r="19" spans="1:8" x14ac:dyDescent="0.2">
      <c r="A19" s="1006">
        <v>1964</v>
      </c>
      <c r="B19" s="728">
        <f>'Allg_J&amp;S1'!B11</f>
        <v>9148</v>
      </c>
      <c r="C19" s="62">
        <f t="shared" si="1"/>
        <v>189</v>
      </c>
      <c r="D19" s="725">
        <f t="shared" si="2"/>
        <v>2.1096104475945975E-2</v>
      </c>
      <c r="E19" s="728">
        <v>3100</v>
      </c>
      <c r="F19" s="62">
        <f t="shared" si="3"/>
        <v>126</v>
      </c>
      <c r="G19" s="725">
        <f t="shared" si="4"/>
        <v>4.2367182246133152E-2</v>
      </c>
      <c r="H19" s="730">
        <f t="shared" si="0"/>
        <v>2.9509677419354841</v>
      </c>
    </row>
    <row r="20" spans="1:8" x14ac:dyDescent="0.2">
      <c r="A20" s="1006">
        <v>1965</v>
      </c>
      <c r="B20" s="728">
        <f>'Allg_J&amp;S1'!B12</f>
        <v>9249</v>
      </c>
      <c r="C20" s="62">
        <f t="shared" si="1"/>
        <v>101</v>
      </c>
      <c r="D20" s="725">
        <f t="shared" si="2"/>
        <v>1.1040664626147792E-2</v>
      </c>
      <c r="E20" s="728">
        <v>3250</v>
      </c>
      <c r="F20" s="62">
        <f t="shared" si="3"/>
        <v>150</v>
      </c>
      <c r="G20" s="725">
        <f t="shared" si="4"/>
        <v>4.8387096774193547E-2</v>
      </c>
      <c r="H20" s="730">
        <f t="shared" si="0"/>
        <v>2.8458461538461539</v>
      </c>
    </row>
    <row r="21" spans="1:8" x14ac:dyDescent="0.2">
      <c r="A21" s="1006">
        <v>1966</v>
      </c>
      <c r="B21" s="728">
        <f>'Allg_J&amp;S1'!B13</f>
        <v>9666</v>
      </c>
      <c r="C21" s="62">
        <f t="shared" si="1"/>
        <v>417</v>
      </c>
      <c r="D21" s="725">
        <f t="shared" si="2"/>
        <v>4.5085955238404155E-2</v>
      </c>
      <c r="E21" s="728">
        <v>3580</v>
      </c>
      <c r="F21" s="62">
        <f t="shared" si="3"/>
        <v>330</v>
      </c>
      <c r="G21" s="725">
        <f t="shared" si="4"/>
        <v>0.10153846153846154</v>
      </c>
      <c r="H21" s="730">
        <f t="shared" si="0"/>
        <v>2.7</v>
      </c>
    </row>
    <row r="22" spans="1:8" x14ac:dyDescent="0.2">
      <c r="A22" s="1006">
        <v>1967</v>
      </c>
      <c r="B22" s="728">
        <f>'Allg_J&amp;S1'!B14</f>
        <v>9928</v>
      </c>
      <c r="C22" s="62">
        <f t="shared" si="1"/>
        <v>262</v>
      </c>
      <c r="D22" s="725">
        <f t="shared" si="2"/>
        <v>2.7105317608110906E-2</v>
      </c>
      <c r="E22" s="728">
        <v>3730</v>
      </c>
      <c r="F22" s="62">
        <f t="shared" si="3"/>
        <v>150</v>
      </c>
      <c r="G22" s="725">
        <f t="shared" si="4"/>
        <v>4.189944134078212E-2</v>
      </c>
      <c r="H22" s="730">
        <f t="shared" si="0"/>
        <v>2.6616621983914208</v>
      </c>
    </row>
    <row r="23" spans="1:8" x14ac:dyDescent="0.2">
      <c r="A23" s="1006">
        <v>1968</v>
      </c>
      <c r="B23" s="728">
        <f>'Allg_J&amp;S1'!B15</f>
        <v>10178</v>
      </c>
      <c r="C23" s="62">
        <f t="shared" si="1"/>
        <v>250</v>
      </c>
      <c r="D23" s="725">
        <f t="shared" si="2"/>
        <v>2.5181305398871878E-2</v>
      </c>
      <c r="E23" s="728">
        <v>3960</v>
      </c>
      <c r="F23" s="62">
        <f t="shared" si="3"/>
        <v>230</v>
      </c>
      <c r="G23" s="725">
        <f t="shared" si="4"/>
        <v>6.1662198391420911E-2</v>
      </c>
      <c r="H23" s="730">
        <f t="shared" si="0"/>
        <v>2.5702020202020202</v>
      </c>
    </row>
    <row r="24" spans="1:8" x14ac:dyDescent="0.2">
      <c r="A24" s="1006">
        <v>1969</v>
      </c>
      <c r="B24" s="728">
        <f>'Allg_J&amp;S1'!B16</f>
        <v>10717</v>
      </c>
      <c r="C24" s="62">
        <f t="shared" si="1"/>
        <v>539</v>
      </c>
      <c r="D24" s="725">
        <f t="shared" si="2"/>
        <v>5.2957359009628613E-2</v>
      </c>
      <c r="E24" s="728">
        <v>4190</v>
      </c>
      <c r="F24" s="62">
        <f t="shared" si="3"/>
        <v>230</v>
      </c>
      <c r="G24" s="725">
        <f t="shared" si="4"/>
        <v>5.808080808080808E-2</v>
      </c>
      <c r="H24" s="730">
        <f t="shared" si="0"/>
        <v>2.5577565632458232</v>
      </c>
    </row>
    <row r="25" spans="1:8" x14ac:dyDescent="0.2">
      <c r="A25" s="1006">
        <v>1970</v>
      </c>
      <c r="B25" s="728">
        <f>'Allg_J&amp;S1'!B17</f>
        <v>11115</v>
      </c>
      <c r="C25" s="62">
        <f t="shared" si="1"/>
        <v>398</v>
      </c>
      <c r="D25" s="725">
        <f t="shared" si="2"/>
        <v>3.7137258561164503E-2</v>
      </c>
      <c r="E25" s="728">
        <v>4470</v>
      </c>
      <c r="F25" s="62">
        <f t="shared" si="3"/>
        <v>280</v>
      </c>
      <c r="G25" s="725">
        <f t="shared" si="4"/>
        <v>6.6825775656324582E-2</v>
      </c>
      <c r="H25" s="730">
        <f t="shared" si="0"/>
        <v>2.4865771812080535</v>
      </c>
    </row>
    <row r="26" spans="1:8" x14ac:dyDescent="0.2">
      <c r="A26" s="1006">
        <v>1971</v>
      </c>
      <c r="B26" s="728">
        <f>'Allg_J&amp;S1'!B18</f>
        <v>12073</v>
      </c>
      <c r="C26" s="62">
        <f t="shared" si="1"/>
        <v>958</v>
      </c>
      <c r="D26" s="725">
        <f t="shared" si="2"/>
        <v>8.6189833558254617E-2</v>
      </c>
      <c r="E26" s="728">
        <v>4700</v>
      </c>
      <c r="F26" s="62">
        <f t="shared" si="3"/>
        <v>230</v>
      </c>
      <c r="G26" s="725">
        <f t="shared" si="4"/>
        <v>5.145413870246085E-2</v>
      </c>
      <c r="H26" s="730">
        <f t="shared" si="0"/>
        <v>2.5687234042553193</v>
      </c>
    </row>
    <row r="27" spans="1:8" x14ac:dyDescent="0.2">
      <c r="A27" s="1006">
        <v>1972</v>
      </c>
      <c r="B27" s="728">
        <f>'Allg_J&amp;S1'!B19</f>
        <v>12650</v>
      </c>
      <c r="C27" s="62">
        <f t="shared" si="1"/>
        <v>577</v>
      </c>
      <c r="D27" s="725">
        <f t="shared" si="2"/>
        <v>4.7792595046798642E-2</v>
      </c>
      <c r="E27" s="728">
        <v>4900</v>
      </c>
      <c r="F27" s="62">
        <f t="shared" si="3"/>
        <v>200</v>
      </c>
      <c r="G27" s="725">
        <f t="shared" si="4"/>
        <v>4.2553191489361701E-2</v>
      </c>
      <c r="H27" s="730">
        <f t="shared" si="0"/>
        <v>2.5816326530612246</v>
      </c>
    </row>
    <row r="28" spans="1:8" x14ac:dyDescent="0.2">
      <c r="A28" s="1006">
        <v>1973</v>
      </c>
      <c r="B28" s="728">
        <f>'Allg_J&amp;S1'!B20</f>
        <v>12667</v>
      </c>
      <c r="C28" s="62">
        <f t="shared" si="1"/>
        <v>17</v>
      </c>
      <c r="D28" s="725">
        <f t="shared" si="2"/>
        <v>1.3438735177865612E-3</v>
      </c>
      <c r="E28" s="728">
        <v>5150</v>
      </c>
      <c r="F28" s="62">
        <f t="shared" si="3"/>
        <v>250</v>
      </c>
      <c r="G28" s="725">
        <f t="shared" si="4"/>
        <v>5.1020408163265307E-2</v>
      </c>
      <c r="H28" s="730">
        <f t="shared" si="0"/>
        <v>2.4596116504854368</v>
      </c>
    </row>
    <row r="29" spans="1:8" x14ac:dyDescent="0.2">
      <c r="A29" s="1006">
        <v>1974</v>
      </c>
      <c r="B29" s="728">
        <f>'Allg_J&amp;S1'!B21</f>
        <v>11877</v>
      </c>
      <c r="C29" s="62">
        <f t="shared" si="1"/>
        <v>-790</v>
      </c>
      <c r="D29" s="725">
        <f t="shared" si="2"/>
        <v>-6.2366779821583646E-2</v>
      </c>
      <c r="E29" s="728">
        <v>5150</v>
      </c>
      <c r="F29" s="62"/>
      <c r="G29" s="725"/>
      <c r="H29" s="730"/>
    </row>
    <row r="30" spans="1:8" x14ac:dyDescent="0.2">
      <c r="A30" s="1006">
        <v>1975</v>
      </c>
      <c r="B30" s="728">
        <f>'Allg_J&amp;S1'!B22</f>
        <v>11475</v>
      </c>
      <c r="C30" s="62">
        <f t="shared" si="1"/>
        <v>-402</v>
      </c>
      <c r="D30" s="725">
        <f t="shared" si="2"/>
        <v>-3.3846931043192724E-2</v>
      </c>
      <c r="E30" s="728">
        <v>5150</v>
      </c>
      <c r="F30" s="62"/>
      <c r="G30" s="725"/>
      <c r="H30" s="730"/>
    </row>
    <row r="31" spans="1:8" x14ac:dyDescent="0.2">
      <c r="A31" s="1006">
        <v>1976</v>
      </c>
      <c r="B31" s="728">
        <f>'Allg_J&amp;S1'!B23</f>
        <v>11591</v>
      </c>
      <c r="C31" s="62">
        <f t="shared" si="1"/>
        <v>116</v>
      </c>
      <c r="D31" s="725">
        <f t="shared" si="2"/>
        <v>1.0108932461873638E-2</v>
      </c>
      <c r="E31" s="728">
        <v>5150</v>
      </c>
      <c r="F31" s="62"/>
      <c r="G31" s="725"/>
      <c r="H31" s="730"/>
    </row>
    <row r="32" spans="1:8" x14ac:dyDescent="0.2">
      <c r="A32" s="1006">
        <v>1977</v>
      </c>
      <c r="B32" s="728">
        <f>'Allg_J&amp;S1'!B24</f>
        <v>11518</v>
      </c>
      <c r="C32" s="62">
        <f t="shared" si="1"/>
        <v>-73</v>
      </c>
      <c r="D32" s="725">
        <f t="shared" si="2"/>
        <v>-6.2979898196876887E-3</v>
      </c>
      <c r="E32" s="729">
        <v>5150</v>
      </c>
      <c r="F32" s="62"/>
      <c r="G32" s="725"/>
      <c r="H32" s="730"/>
    </row>
    <row r="33" spans="1:8" x14ac:dyDescent="0.2">
      <c r="A33" s="1006">
        <v>1978</v>
      </c>
      <c r="B33" s="728">
        <f>'Allg_J&amp;S1'!B25</f>
        <v>11456</v>
      </c>
      <c r="C33" s="62">
        <f t="shared" si="1"/>
        <v>-62</v>
      </c>
      <c r="D33" s="725">
        <f t="shared" si="2"/>
        <v>-5.3828789720437578E-3</v>
      </c>
      <c r="E33" s="728">
        <v>5150</v>
      </c>
      <c r="F33" s="91"/>
      <c r="G33" s="725"/>
      <c r="H33" s="731"/>
    </row>
    <row r="34" spans="1:8" x14ac:dyDescent="0.2">
      <c r="A34" s="1006">
        <v>1979</v>
      </c>
      <c r="B34" s="728">
        <f>'Allg_J&amp;S1'!B26</f>
        <v>11422</v>
      </c>
      <c r="C34" s="62">
        <f t="shared" si="1"/>
        <v>-34</v>
      </c>
      <c r="D34" s="725">
        <f t="shared" si="2"/>
        <v>-2.9678770949720669E-3</v>
      </c>
      <c r="E34" s="728">
        <v>5150</v>
      </c>
      <c r="F34" s="62"/>
      <c r="G34" s="725"/>
      <c r="H34" s="730"/>
    </row>
    <row r="35" spans="1:8" x14ac:dyDescent="0.2">
      <c r="A35" s="1006">
        <v>1980</v>
      </c>
      <c r="B35" s="728">
        <f>'Allg_J&amp;S1'!B27</f>
        <v>11403</v>
      </c>
      <c r="C35" s="62">
        <f t="shared" si="1"/>
        <v>-19</v>
      </c>
      <c r="D35" s="725">
        <f t="shared" si="2"/>
        <v>-1.6634564874803011E-3</v>
      </c>
      <c r="E35" s="728">
        <v>5150</v>
      </c>
      <c r="F35" s="62"/>
      <c r="G35" s="725"/>
      <c r="H35" s="730"/>
    </row>
    <row r="36" spans="1:8" x14ac:dyDescent="0.2">
      <c r="A36" s="1006">
        <v>1981</v>
      </c>
      <c r="B36" s="728">
        <f>'Allg_J&amp;S1'!B28</f>
        <v>11551</v>
      </c>
      <c r="C36" s="62">
        <f t="shared" si="1"/>
        <v>148</v>
      </c>
      <c r="D36" s="725">
        <f t="shared" si="2"/>
        <v>1.2979040603349996E-2</v>
      </c>
      <c r="E36" s="728">
        <v>5072</v>
      </c>
      <c r="F36" s="62">
        <f t="shared" ref="F36:F47" si="5">E36-E35</f>
        <v>-78</v>
      </c>
      <c r="G36" s="725">
        <f>F36/E35</f>
        <v>-1.5145631067961166E-2</v>
      </c>
      <c r="H36" s="730">
        <f t="shared" ref="H36:H59" si="6">B36/E36</f>
        <v>2.2774053627760251</v>
      </c>
    </row>
    <row r="37" spans="1:8" x14ac:dyDescent="0.2">
      <c r="A37" s="1006">
        <v>1982</v>
      </c>
      <c r="B37" s="728">
        <f>'Allg_J&amp;S1'!B29</f>
        <v>11412</v>
      </c>
      <c r="C37" s="62">
        <f t="shared" ref="C37:C59" si="7">B37-B36</f>
        <v>-139</v>
      </c>
      <c r="D37" s="725">
        <f t="shared" si="2"/>
        <v>-1.2033590165353649E-2</v>
      </c>
      <c r="E37" s="728">
        <v>5131</v>
      </c>
      <c r="F37" s="62">
        <f t="shared" si="5"/>
        <v>59</v>
      </c>
      <c r="G37" s="725">
        <f>F37/E36</f>
        <v>1.1632492113564669E-2</v>
      </c>
      <c r="H37" s="730">
        <f t="shared" si="6"/>
        <v>2.2241278503215747</v>
      </c>
    </row>
    <row r="38" spans="1:8" x14ac:dyDescent="0.2">
      <c r="A38" s="1006">
        <v>1983</v>
      </c>
      <c r="B38" s="728">
        <f>'Allg_J&amp;S1'!B30</f>
        <v>11381</v>
      </c>
      <c r="C38" s="62">
        <f t="shared" si="7"/>
        <v>-31</v>
      </c>
      <c r="D38" s="725">
        <f t="shared" si="2"/>
        <v>-2.7164388363126535E-3</v>
      </c>
      <c r="E38" s="728">
        <v>5205</v>
      </c>
      <c r="F38" s="62">
        <f t="shared" si="5"/>
        <v>74</v>
      </c>
      <c r="G38" s="725">
        <f t="shared" ref="G38:G59" si="8">F38/E37</f>
        <v>1.4422139933736113E-2</v>
      </c>
      <c r="H38" s="730">
        <f t="shared" si="6"/>
        <v>2.1865513928914506</v>
      </c>
    </row>
    <row r="39" spans="1:8" x14ac:dyDescent="0.2">
      <c r="A39" s="1006">
        <v>1984</v>
      </c>
      <c r="B39" s="728">
        <f>'Allg_J&amp;S1'!B31</f>
        <v>11618</v>
      </c>
      <c r="C39" s="62">
        <f t="shared" si="7"/>
        <v>237</v>
      </c>
      <c r="D39" s="725">
        <f t="shared" si="2"/>
        <v>2.08241806519638E-2</v>
      </c>
      <c r="E39" s="728">
        <v>5350</v>
      </c>
      <c r="F39" s="62">
        <f t="shared" si="5"/>
        <v>145</v>
      </c>
      <c r="G39" s="725">
        <f t="shared" si="8"/>
        <v>2.7857829010566763E-2</v>
      </c>
      <c r="H39" s="730">
        <f t="shared" si="6"/>
        <v>2.1715887850467288</v>
      </c>
    </row>
    <row r="40" spans="1:8" x14ac:dyDescent="0.2">
      <c r="A40" s="1006">
        <v>1985</v>
      </c>
      <c r="B40" s="728">
        <f>'Allg_J&amp;S1'!B32</f>
        <v>11760</v>
      </c>
      <c r="C40" s="62">
        <f t="shared" si="7"/>
        <v>142</v>
      </c>
      <c r="D40" s="725">
        <f t="shared" si="2"/>
        <v>1.2222413496298847E-2</v>
      </c>
      <c r="E40" s="728">
        <v>5560</v>
      </c>
      <c r="F40" s="62">
        <f t="shared" si="5"/>
        <v>210</v>
      </c>
      <c r="G40" s="725">
        <f t="shared" si="8"/>
        <v>3.925233644859813E-2</v>
      </c>
      <c r="H40" s="730">
        <f t="shared" si="6"/>
        <v>2.1151079136690649</v>
      </c>
    </row>
    <row r="41" spans="1:8" x14ac:dyDescent="0.2">
      <c r="A41" s="1006">
        <v>1986</v>
      </c>
      <c r="B41" s="728">
        <f>'Allg_J&amp;S1'!B33</f>
        <v>11723</v>
      </c>
      <c r="C41" s="62">
        <f t="shared" si="7"/>
        <v>-37</v>
      </c>
      <c r="D41" s="725">
        <f t="shared" si="2"/>
        <v>-3.1462585034013604E-3</v>
      </c>
      <c r="E41" s="728">
        <v>5603</v>
      </c>
      <c r="F41" s="62">
        <f t="shared" si="5"/>
        <v>43</v>
      </c>
      <c r="G41" s="725">
        <f t="shared" si="8"/>
        <v>7.7338129496402879E-3</v>
      </c>
      <c r="H41" s="730">
        <f t="shared" si="6"/>
        <v>2.0922719971443868</v>
      </c>
    </row>
    <row r="42" spans="1:8" x14ac:dyDescent="0.2">
      <c r="A42" s="1006">
        <v>1987</v>
      </c>
      <c r="B42" s="728">
        <f>'Allg_J&amp;S1'!B34</f>
        <v>11750</v>
      </c>
      <c r="C42" s="62">
        <f t="shared" si="7"/>
        <v>27</v>
      </c>
      <c r="D42" s="725">
        <f t="shared" si="2"/>
        <v>2.3031647189286019E-3</v>
      </c>
      <c r="E42" s="728">
        <v>5657</v>
      </c>
      <c r="F42" s="62">
        <f t="shared" si="5"/>
        <v>54</v>
      </c>
      <c r="G42" s="725">
        <f t="shared" si="8"/>
        <v>9.6376940924504731E-3</v>
      </c>
      <c r="H42" s="730">
        <f t="shared" si="6"/>
        <v>2.0770726533498323</v>
      </c>
    </row>
    <row r="43" spans="1:8" x14ac:dyDescent="0.2">
      <c r="A43" s="1006">
        <v>1988</v>
      </c>
      <c r="B43" s="728">
        <f>'Allg_J&amp;S1'!B35</f>
        <v>11730</v>
      </c>
      <c r="C43" s="62">
        <f t="shared" si="7"/>
        <v>-20</v>
      </c>
      <c r="D43" s="725">
        <f t="shared" si="2"/>
        <v>-1.7021276595744681E-3</v>
      </c>
      <c r="E43" s="728">
        <v>5684</v>
      </c>
      <c r="F43" s="62">
        <f t="shared" si="5"/>
        <v>27</v>
      </c>
      <c r="G43" s="725">
        <f t="shared" si="8"/>
        <v>4.772847799186848E-3</v>
      </c>
      <c r="H43" s="730">
        <f t="shared" si="6"/>
        <v>2.0636875439831104</v>
      </c>
    </row>
    <row r="44" spans="1:8" x14ac:dyDescent="0.2">
      <c r="A44" s="1006">
        <v>1989</v>
      </c>
      <c r="B44" s="728">
        <f>'Allg_J&amp;S1'!B36</f>
        <v>11725</v>
      </c>
      <c r="C44" s="62">
        <f t="shared" si="7"/>
        <v>-5</v>
      </c>
      <c r="D44" s="725">
        <f t="shared" si="2"/>
        <v>-4.2625745950554135E-4</v>
      </c>
      <c r="E44" s="728">
        <v>5717</v>
      </c>
      <c r="F44" s="62">
        <f t="shared" si="5"/>
        <v>33</v>
      </c>
      <c r="G44" s="725">
        <f t="shared" si="8"/>
        <v>5.8057705840957076E-3</v>
      </c>
      <c r="H44" s="730">
        <f t="shared" si="6"/>
        <v>2.0509008221094982</v>
      </c>
    </row>
    <row r="45" spans="1:8" x14ac:dyDescent="0.2">
      <c r="A45" s="1006">
        <v>1990</v>
      </c>
      <c r="B45" s="728">
        <f>'Allg_J&amp;S1'!B37</f>
        <v>11942</v>
      </c>
      <c r="C45" s="62">
        <f t="shared" si="7"/>
        <v>217</v>
      </c>
      <c r="D45" s="725">
        <f t="shared" si="2"/>
        <v>1.8507462686567163E-2</v>
      </c>
      <c r="E45" s="728">
        <v>5799</v>
      </c>
      <c r="F45" s="62">
        <f t="shared" si="5"/>
        <v>82</v>
      </c>
      <c r="G45" s="725">
        <f t="shared" si="8"/>
        <v>1.4343186986181564E-2</v>
      </c>
      <c r="H45" s="730">
        <f t="shared" si="6"/>
        <v>2.0593205725125023</v>
      </c>
    </row>
    <row r="46" spans="1:8" x14ac:dyDescent="0.2">
      <c r="A46" s="1006">
        <v>1991</v>
      </c>
      <c r="B46" s="728">
        <f>'Allg_J&amp;S1'!B38</f>
        <v>12286</v>
      </c>
      <c r="C46" s="62">
        <f t="shared" si="7"/>
        <v>344</v>
      </c>
      <c r="D46" s="725">
        <f t="shared" si="2"/>
        <v>2.8805895159939709E-2</v>
      </c>
      <c r="E46" s="728">
        <v>5892</v>
      </c>
      <c r="F46" s="62">
        <f t="shared" si="5"/>
        <v>93</v>
      </c>
      <c r="G46" s="725">
        <f t="shared" si="8"/>
        <v>1.6037247801345061E-2</v>
      </c>
      <c r="H46" s="730">
        <f t="shared" si="6"/>
        <v>2.0852002715546503</v>
      </c>
    </row>
    <row r="47" spans="1:8" x14ac:dyDescent="0.2">
      <c r="A47" s="1006">
        <v>1992</v>
      </c>
      <c r="B47" s="728">
        <f>'Allg_J&amp;S1'!B39</f>
        <v>12270</v>
      </c>
      <c r="C47" s="62">
        <f t="shared" si="7"/>
        <v>-16</v>
      </c>
      <c r="D47" s="725">
        <f t="shared" si="2"/>
        <v>-1.3022952954582451E-3</v>
      </c>
      <c r="E47" s="728">
        <v>5948</v>
      </c>
      <c r="F47" s="62">
        <f t="shared" si="5"/>
        <v>56</v>
      </c>
      <c r="G47" s="725">
        <f t="shared" si="8"/>
        <v>9.5044127630685669E-3</v>
      </c>
      <c r="H47" s="730">
        <f t="shared" si="6"/>
        <v>2.0628782784129118</v>
      </c>
    </row>
    <row r="48" spans="1:8" x14ac:dyDescent="0.2">
      <c r="A48" s="1006">
        <v>1993</v>
      </c>
      <c r="B48" s="728">
        <f>'Allg_J&amp;S1'!B40</f>
        <v>12183</v>
      </c>
      <c r="C48" s="62">
        <f t="shared" si="7"/>
        <v>-87</v>
      </c>
      <c r="D48" s="725">
        <f t="shared" si="2"/>
        <v>-7.0904645476772615E-3</v>
      </c>
      <c r="E48" s="728">
        <v>5960</v>
      </c>
      <c r="F48" s="62">
        <f t="shared" ref="F48:F56" si="9">E48-E47</f>
        <v>12</v>
      </c>
      <c r="G48" s="725">
        <f t="shared" si="8"/>
        <v>2.0174848688634837E-3</v>
      </c>
      <c r="H48" s="730">
        <f t="shared" si="6"/>
        <v>2.0441275167785236</v>
      </c>
    </row>
    <row r="49" spans="1:8" x14ac:dyDescent="0.2">
      <c r="A49" s="1006">
        <v>1994</v>
      </c>
      <c r="B49" s="728">
        <f>'Allg_J&amp;S1'!B41</f>
        <v>11714</v>
      </c>
      <c r="C49" s="62">
        <f t="shared" si="7"/>
        <v>-469</v>
      </c>
      <c r="D49" s="725">
        <f t="shared" si="2"/>
        <v>-3.8496265287695973E-2</v>
      </c>
      <c r="E49" s="728">
        <v>5985</v>
      </c>
      <c r="F49" s="62">
        <f t="shared" si="9"/>
        <v>25</v>
      </c>
      <c r="G49" s="725">
        <f t="shared" si="8"/>
        <v>4.1946308724832215E-3</v>
      </c>
      <c r="H49" s="730">
        <f t="shared" si="6"/>
        <v>1.9572263993316625</v>
      </c>
    </row>
    <row r="50" spans="1:8" x14ac:dyDescent="0.2">
      <c r="A50" s="1006">
        <v>1995</v>
      </c>
      <c r="B50" s="728">
        <f>'Allg_J&amp;S1'!B42</f>
        <v>11677</v>
      </c>
      <c r="C50" s="62">
        <f t="shared" si="7"/>
        <v>-37</v>
      </c>
      <c r="D50" s="725">
        <f t="shared" si="2"/>
        <v>-3.1586136247225543E-3</v>
      </c>
      <c r="E50" s="728">
        <v>5995</v>
      </c>
      <c r="F50" s="62">
        <f t="shared" si="9"/>
        <v>10</v>
      </c>
      <c r="G50" s="725">
        <f t="shared" si="8"/>
        <v>1.6708437761069339E-3</v>
      </c>
      <c r="H50" s="730">
        <f t="shared" si="6"/>
        <v>1.9477898248540451</v>
      </c>
    </row>
    <row r="51" spans="1:8" x14ac:dyDescent="0.2">
      <c r="A51" s="1006">
        <v>1996</v>
      </c>
      <c r="B51" s="728">
        <f>'Allg_J&amp;S1'!B43</f>
        <v>11406</v>
      </c>
      <c r="C51" s="62">
        <f t="shared" si="7"/>
        <v>-271</v>
      </c>
      <c r="D51" s="725">
        <f t="shared" si="2"/>
        <v>-2.3208015757471952E-2</v>
      </c>
      <c r="E51" s="728">
        <v>6009</v>
      </c>
      <c r="F51" s="62">
        <f t="shared" si="9"/>
        <v>14</v>
      </c>
      <c r="G51" s="725">
        <f t="shared" si="8"/>
        <v>2.3352793994995832E-3</v>
      </c>
      <c r="H51" s="730">
        <f t="shared" si="6"/>
        <v>1.8981527708437345</v>
      </c>
    </row>
    <row r="52" spans="1:8" x14ac:dyDescent="0.2">
      <c r="A52" s="1006">
        <v>1997</v>
      </c>
      <c r="B52" s="728">
        <f>'Allg_J&amp;S1'!B44</f>
        <v>11437</v>
      </c>
      <c r="C52" s="62">
        <f t="shared" si="7"/>
        <v>31</v>
      </c>
      <c r="D52" s="725">
        <f t="shared" si="2"/>
        <v>2.7178677888830441E-3</v>
      </c>
      <c r="E52" s="728">
        <v>6062</v>
      </c>
      <c r="F52" s="62">
        <f t="shared" si="9"/>
        <v>53</v>
      </c>
      <c r="G52" s="725">
        <f t="shared" si="8"/>
        <v>8.8201031785654846E-3</v>
      </c>
      <c r="H52" s="730">
        <f t="shared" si="6"/>
        <v>1.8866710656548993</v>
      </c>
    </row>
    <row r="53" spans="1:8" x14ac:dyDescent="0.2">
      <c r="A53" s="1006">
        <v>1998</v>
      </c>
      <c r="B53" s="728">
        <f>'Allg_J&amp;S1'!B45</f>
        <v>11480</v>
      </c>
      <c r="C53" s="62">
        <f t="shared" si="7"/>
        <v>43</v>
      </c>
      <c r="D53" s="725">
        <f t="shared" si="2"/>
        <v>3.7597272011891231E-3</v>
      </c>
      <c r="E53" s="728">
        <v>6106</v>
      </c>
      <c r="F53" s="62">
        <f t="shared" si="9"/>
        <v>44</v>
      </c>
      <c r="G53" s="725">
        <f t="shared" si="8"/>
        <v>7.2583305839656878E-3</v>
      </c>
      <c r="H53" s="730">
        <f t="shared" si="6"/>
        <v>1.8801179168031446</v>
      </c>
    </row>
    <row r="54" spans="1:8" x14ac:dyDescent="0.2">
      <c r="A54" s="1006">
        <v>1999</v>
      </c>
      <c r="B54" s="728">
        <f>'Allg_J&amp;S1'!B46</f>
        <v>11816</v>
      </c>
      <c r="C54" s="62">
        <f t="shared" si="7"/>
        <v>336</v>
      </c>
      <c r="D54" s="725">
        <f t="shared" si="2"/>
        <v>2.9268292682926831E-2</v>
      </c>
      <c r="E54" s="728">
        <v>6237</v>
      </c>
      <c r="F54" s="62">
        <f t="shared" si="9"/>
        <v>131</v>
      </c>
      <c r="G54" s="725">
        <f t="shared" si="8"/>
        <v>2.1454307238781525E-2</v>
      </c>
      <c r="H54" s="730">
        <f t="shared" si="6"/>
        <v>1.8945005611672279</v>
      </c>
    </row>
    <row r="55" spans="1:8" s="134" customFormat="1" ht="12" x14ac:dyDescent="0.2">
      <c r="A55" s="1006">
        <v>2000</v>
      </c>
      <c r="B55" s="728">
        <f>'Allg_J&amp;S1'!B47</f>
        <v>12174</v>
      </c>
      <c r="C55" s="62">
        <f t="shared" si="7"/>
        <v>358</v>
      </c>
      <c r="D55" s="725">
        <f t="shared" si="2"/>
        <v>3.0297901150981719E-2</v>
      </c>
      <c r="E55" s="728">
        <v>6295</v>
      </c>
      <c r="F55" s="62">
        <f t="shared" si="9"/>
        <v>58</v>
      </c>
      <c r="G55" s="725">
        <f t="shared" si="8"/>
        <v>9.2993426326759658E-3</v>
      </c>
      <c r="H55" s="730">
        <f t="shared" si="6"/>
        <v>1.9339158061953932</v>
      </c>
    </row>
    <row r="56" spans="1:8" x14ac:dyDescent="0.2">
      <c r="A56" s="1006">
        <v>2001</v>
      </c>
      <c r="B56" s="728">
        <f>'Allg_J&amp;S1'!B48</f>
        <v>12368</v>
      </c>
      <c r="C56" s="62">
        <f t="shared" si="7"/>
        <v>194</v>
      </c>
      <c r="D56" s="725">
        <f t="shared" si="2"/>
        <v>1.5935600459996715E-2</v>
      </c>
      <c r="E56" s="728">
        <v>6331</v>
      </c>
      <c r="F56" s="62">
        <f t="shared" si="9"/>
        <v>36</v>
      </c>
      <c r="G56" s="725">
        <f t="shared" si="8"/>
        <v>5.7188244638602063E-3</v>
      </c>
      <c r="H56" s="730">
        <f t="shared" si="6"/>
        <v>1.9535618385721054</v>
      </c>
    </row>
    <row r="57" spans="1:8" x14ac:dyDescent="0.2">
      <c r="A57" s="1005">
        <v>2002</v>
      </c>
      <c r="B57" s="872">
        <f>'Allg_J&amp;S1'!B49</f>
        <v>12716</v>
      </c>
      <c r="C57" s="62">
        <f t="shared" si="7"/>
        <v>348</v>
      </c>
      <c r="D57" s="725">
        <f t="shared" si="2"/>
        <v>2.813712807244502E-2</v>
      </c>
      <c r="E57" s="872">
        <v>6385</v>
      </c>
      <c r="F57" s="871">
        <f>E57-E56</f>
        <v>54</v>
      </c>
      <c r="G57" s="725">
        <f t="shared" si="8"/>
        <v>8.5294582214500078E-3</v>
      </c>
      <c r="H57" s="730">
        <f t="shared" si="6"/>
        <v>1.9915426781519185</v>
      </c>
    </row>
    <row r="58" spans="1:8" x14ac:dyDescent="0.2">
      <c r="A58" s="1005">
        <v>2003</v>
      </c>
      <c r="B58" s="872">
        <v>13128</v>
      </c>
      <c r="C58" s="62">
        <f t="shared" si="7"/>
        <v>412</v>
      </c>
      <c r="D58" s="725">
        <f t="shared" si="2"/>
        <v>3.240012582573136E-2</v>
      </c>
      <c r="E58" s="872">
        <v>6483</v>
      </c>
      <c r="F58" s="871">
        <f>E58-E56</f>
        <v>152</v>
      </c>
      <c r="G58" s="725">
        <f t="shared" si="8"/>
        <v>2.380579483163665E-2</v>
      </c>
      <c r="H58" s="730">
        <f t="shared" si="6"/>
        <v>2.0249884312818138</v>
      </c>
    </row>
    <row r="59" spans="1:8" ht="13.5" thickBot="1" x14ac:dyDescent="0.25">
      <c r="A59" s="1026">
        <v>2004</v>
      </c>
      <c r="B59" s="961">
        <v>13115</v>
      </c>
      <c r="C59" s="962">
        <f t="shared" si="7"/>
        <v>-13</v>
      </c>
      <c r="D59" s="963">
        <f t="shared" si="2"/>
        <v>-9.9024984765386953E-4</v>
      </c>
      <c r="E59" s="961">
        <v>6526</v>
      </c>
      <c r="F59" s="962">
        <v>43</v>
      </c>
      <c r="G59" s="963">
        <f t="shared" si="8"/>
        <v>6.6327317599876598E-3</v>
      </c>
      <c r="H59" s="964">
        <f t="shared" si="6"/>
        <v>2.009653692920625</v>
      </c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&amp;R- 14 -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E8D42-2E03-41FB-8893-0474E95EDCA3}">
  <dimension ref="A2:AA51"/>
  <sheetViews>
    <sheetView workbookViewId="0">
      <selection activeCell="I35" sqref="I35"/>
    </sheetView>
  </sheetViews>
  <sheetFormatPr baseColWidth="10" defaultRowHeight="12.75" x14ac:dyDescent="0.2"/>
  <sheetData>
    <row r="2" spans="1:27" ht="18" x14ac:dyDescent="0.25">
      <c r="A2" s="122" t="s">
        <v>611</v>
      </c>
    </row>
    <row r="3" spans="1:27" x14ac:dyDescent="0.2">
      <c r="A3" t="s">
        <v>133</v>
      </c>
      <c r="E3" s="11" t="s">
        <v>134</v>
      </c>
    </row>
    <row r="5" spans="1:27" x14ac:dyDescent="0.2">
      <c r="A5">
        <v>58</v>
      </c>
      <c r="B5">
        <v>50</v>
      </c>
      <c r="E5" s="127">
        <v>82</v>
      </c>
      <c r="F5" s="127">
        <v>83</v>
      </c>
      <c r="G5" s="127">
        <v>84</v>
      </c>
      <c r="H5" s="127">
        <v>85</v>
      </c>
      <c r="I5" s="127">
        <v>86</v>
      </c>
      <c r="J5" s="127">
        <v>87</v>
      </c>
      <c r="K5" s="127">
        <v>88</v>
      </c>
      <c r="L5" s="127">
        <v>89</v>
      </c>
      <c r="M5" s="127">
        <v>90</v>
      </c>
      <c r="N5" s="127">
        <v>91</v>
      </c>
      <c r="O5" s="127">
        <v>92</v>
      </c>
      <c r="P5" s="127">
        <v>93</v>
      </c>
      <c r="Q5" s="127">
        <v>94</v>
      </c>
      <c r="R5" s="127">
        <v>95</v>
      </c>
      <c r="S5" s="127">
        <v>96</v>
      </c>
      <c r="T5" s="143">
        <v>97</v>
      </c>
      <c r="U5" s="143">
        <v>98</v>
      </c>
      <c r="V5" s="143">
        <v>99</v>
      </c>
      <c r="W5" s="304">
        <v>0</v>
      </c>
      <c r="X5" s="304">
        <v>1</v>
      </c>
      <c r="Y5" s="304">
        <v>2</v>
      </c>
      <c r="Z5" s="304">
        <v>3</v>
      </c>
      <c r="AA5" s="304">
        <v>4</v>
      </c>
    </row>
    <row r="6" spans="1:27" x14ac:dyDescent="0.2">
      <c r="A6">
        <v>59</v>
      </c>
      <c r="B6">
        <v>60</v>
      </c>
      <c r="E6" s="123">
        <v>4</v>
      </c>
      <c r="F6" s="123">
        <v>2</v>
      </c>
      <c r="G6" s="123">
        <v>11</v>
      </c>
      <c r="H6" s="123">
        <v>8</v>
      </c>
      <c r="I6" s="123">
        <v>5</v>
      </c>
      <c r="J6" s="123">
        <v>11</v>
      </c>
      <c r="K6" s="123">
        <v>9</v>
      </c>
      <c r="L6" s="123">
        <v>4</v>
      </c>
      <c r="M6" s="123">
        <v>6</v>
      </c>
      <c r="N6" s="123">
        <v>10</v>
      </c>
      <c r="O6" s="123">
        <v>4</v>
      </c>
      <c r="P6" s="123">
        <v>6</v>
      </c>
      <c r="Q6" s="123">
        <v>1</v>
      </c>
      <c r="R6" s="123">
        <v>4</v>
      </c>
      <c r="S6" s="140">
        <v>7</v>
      </c>
      <c r="T6" s="140">
        <v>8</v>
      </c>
      <c r="U6" s="140">
        <v>3</v>
      </c>
      <c r="V6" s="140">
        <v>3</v>
      </c>
      <c r="W6" s="140">
        <v>4</v>
      </c>
      <c r="X6" s="140">
        <v>4</v>
      </c>
      <c r="Y6" s="140">
        <v>7</v>
      </c>
      <c r="Z6" s="140">
        <v>2</v>
      </c>
      <c r="AA6" s="140">
        <v>9</v>
      </c>
    </row>
    <row r="7" spans="1:27" x14ac:dyDescent="0.2">
      <c r="A7">
        <v>60</v>
      </c>
      <c r="B7">
        <v>72</v>
      </c>
    </row>
    <row r="8" spans="1:27" x14ac:dyDescent="0.2">
      <c r="A8">
        <v>61</v>
      </c>
      <c r="B8">
        <v>54</v>
      </c>
    </row>
    <row r="9" spans="1:27" x14ac:dyDescent="0.2">
      <c r="A9">
        <v>62</v>
      </c>
      <c r="B9">
        <v>74</v>
      </c>
    </row>
    <row r="10" spans="1:27" x14ac:dyDescent="0.2">
      <c r="A10">
        <v>63</v>
      </c>
      <c r="B10">
        <v>55</v>
      </c>
    </row>
    <row r="11" spans="1:27" ht="18" x14ac:dyDescent="0.25">
      <c r="A11">
        <v>64</v>
      </c>
      <c r="B11">
        <v>44</v>
      </c>
      <c r="E11" s="124" t="s">
        <v>135</v>
      </c>
    </row>
    <row r="12" spans="1:27" x14ac:dyDescent="0.2">
      <c r="A12">
        <v>65</v>
      </c>
      <c r="B12">
        <v>37</v>
      </c>
      <c r="D12" s="6"/>
      <c r="E12" s="6"/>
    </row>
    <row r="13" spans="1:27" x14ac:dyDescent="0.2">
      <c r="A13">
        <v>66</v>
      </c>
      <c r="B13">
        <v>34</v>
      </c>
      <c r="D13" s="6"/>
      <c r="E13" s="6"/>
      <c r="H13" s="127">
        <v>90</v>
      </c>
      <c r="I13" s="127">
        <v>91</v>
      </c>
      <c r="J13" s="127">
        <v>92</v>
      </c>
      <c r="K13" s="127">
        <v>93</v>
      </c>
      <c r="L13" s="127">
        <v>94</v>
      </c>
      <c r="M13" s="117">
        <v>95</v>
      </c>
      <c r="N13" s="117">
        <v>96</v>
      </c>
      <c r="O13" s="228">
        <v>97</v>
      </c>
      <c r="P13" s="228">
        <v>98</v>
      </c>
      <c r="Q13" s="228">
        <v>99</v>
      </c>
      <c r="R13" s="305">
        <v>0</v>
      </c>
      <c r="S13" s="305">
        <v>1</v>
      </c>
      <c r="T13" s="305">
        <v>2</v>
      </c>
      <c r="U13" s="875">
        <v>3</v>
      </c>
      <c r="V13" s="305">
        <v>4</v>
      </c>
      <c r="AA13" s="143"/>
    </row>
    <row r="14" spans="1:27" x14ac:dyDescent="0.2">
      <c r="A14">
        <v>67</v>
      </c>
      <c r="B14">
        <v>40</v>
      </c>
      <c r="D14" s="6"/>
      <c r="E14" s="6" t="s">
        <v>136</v>
      </c>
      <c r="H14" s="125">
        <v>20</v>
      </c>
      <c r="I14" s="125">
        <v>52</v>
      </c>
      <c r="J14" s="125">
        <v>18</v>
      </c>
      <c r="K14" s="125">
        <v>19</v>
      </c>
      <c r="L14" s="125">
        <v>37</v>
      </c>
      <c r="M14" s="229">
        <v>11</v>
      </c>
      <c r="N14" s="229">
        <v>234</v>
      </c>
      <c r="O14" s="229">
        <v>16</v>
      </c>
      <c r="P14" s="229">
        <v>41</v>
      </c>
      <c r="Q14" s="229">
        <v>82</v>
      </c>
      <c r="R14" s="229">
        <v>86</v>
      </c>
      <c r="S14" s="229">
        <v>68</v>
      </c>
      <c r="T14" s="229">
        <v>81</v>
      </c>
      <c r="U14" s="873">
        <v>38</v>
      </c>
      <c r="V14" s="229">
        <v>212</v>
      </c>
    </row>
    <row r="15" spans="1:27" x14ac:dyDescent="0.2">
      <c r="A15">
        <v>68</v>
      </c>
      <c r="B15">
        <v>63</v>
      </c>
      <c r="D15" s="6"/>
      <c r="E15" s="6" t="s">
        <v>137</v>
      </c>
      <c r="H15" s="126">
        <v>82</v>
      </c>
      <c r="I15" s="126">
        <v>93</v>
      </c>
      <c r="J15" s="126">
        <v>56</v>
      </c>
      <c r="K15" s="126">
        <v>14</v>
      </c>
      <c r="L15" s="126">
        <v>25</v>
      </c>
      <c r="M15" s="126">
        <v>13</v>
      </c>
      <c r="N15" s="126">
        <v>14</v>
      </c>
      <c r="O15" s="126">
        <v>53</v>
      </c>
      <c r="P15" s="126">
        <v>44</v>
      </c>
      <c r="Q15" s="126">
        <v>131</v>
      </c>
      <c r="R15" s="126">
        <v>58</v>
      </c>
      <c r="S15" s="126">
        <v>36</v>
      </c>
      <c r="T15" s="126">
        <v>54</v>
      </c>
      <c r="U15" s="874">
        <v>98</v>
      </c>
      <c r="V15" s="126">
        <v>43</v>
      </c>
    </row>
    <row r="16" spans="1:27" x14ac:dyDescent="0.2">
      <c r="A16">
        <v>69</v>
      </c>
      <c r="B16">
        <v>64</v>
      </c>
      <c r="D16" s="6"/>
      <c r="E16" s="6"/>
    </row>
    <row r="17" spans="1:10" x14ac:dyDescent="0.2">
      <c r="A17">
        <v>70</v>
      </c>
      <c r="B17">
        <v>78</v>
      </c>
    </row>
    <row r="18" spans="1:10" x14ac:dyDescent="0.2">
      <c r="A18">
        <v>71</v>
      </c>
      <c r="B18">
        <v>81</v>
      </c>
    </row>
    <row r="19" spans="1:10" x14ac:dyDescent="0.2">
      <c r="A19">
        <v>72</v>
      </c>
      <c r="B19">
        <v>74</v>
      </c>
    </row>
    <row r="20" spans="1:10" x14ac:dyDescent="0.2">
      <c r="A20">
        <v>73</v>
      </c>
      <c r="B20">
        <v>70</v>
      </c>
    </row>
    <row r="21" spans="1:10" x14ac:dyDescent="0.2">
      <c r="A21">
        <v>74</v>
      </c>
      <c r="B21">
        <v>60</v>
      </c>
      <c r="E21" s="11" t="s">
        <v>138</v>
      </c>
    </row>
    <row r="22" spans="1:10" x14ac:dyDescent="0.2">
      <c r="A22">
        <v>75</v>
      </c>
      <c r="B22">
        <v>54</v>
      </c>
      <c r="E22" t="s">
        <v>139</v>
      </c>
    </row>
    <row r="23" spans="1:10" x14ac:dyDescent="0.2">
      <c r="A23">
        <v>76</v>
      </c>
      <c r="B23">
        <v>52</v>
      </c>
      <c r="F23" t="s">
        <v>140</v>
      </c>
      <c r="G23" t="s">
        <v>141</v>
      </c>
    </row>
    <row r="24" spans="1:10" x14ac:dyDescent="0.2">
      <c r="A24">
        <v>77</v>
      </c>
      <c r="B24">
        <v>52</v>
      </c>
      <c r="E24" t="s">
        <v>146</v>
      </c>
      <c r="F24">
        <v>120</v>
      </c>
      <c r="G24">
        <v>70</v>
      </c>
    </row>
    <row r="25" spans="1:10" x14ac:dyDescent="0.2">
      <c r="A25">
        <v>78</v>
      </c>
      <c r="B25">
        <v>44</v>
      </c>
      <c r="E25" t="s">
        <v>147</v>
      </c>
      <c r="F25">
        <v>40</v>
      </c>
      <c r="G25">
        <v>25</v>
      </c>
    </row>
    <row r="26" spans="1:10" x14ac:dyDescent="0.2">
      <c r="A26">
        <v>79</v>
      </c>
      <c r="B26">
        <v>96</v>
      </c>
      <c r="E26" t="s">
        <v>479</v>
      </c>
      <c r="F26">
        <v>15</v>
      </c>
      <c r="G26">
        <v>25</v>
      </c>
    </row>
    <row r="27" spans="1:10" x14ac:dyDescent="0.2">
      <c r="A27">
        <v>80</v>
      </c>
      <c r="B27">
        <v>97</v>
      </c>
      <c r="E27" s="564">
        <v>0.5</v>
      </c>
      <c r="F27">
        <v>38</v>
      </c>
      <c r="G27">
        <v>5</v>
      </c>
    </row>
    <row r="28" spans="1:10" x14ac:dyDescent="0.2">
      <c r="A28">
        <v>81</v>
      </c>
      <c r="B28">
        <v>90</v>
      </c>
      <c r="E28" s="564">
        <v>0.66666666666666663</v>
      </c>
      <c r="F28">
        <v>70</v>
      </c>
      <c r="G28">
        <v>37</v>
      </c>
    </row>
    <row r="29" spans="1:10" x14ac:dyDescent="0.2">
      <c r="A29">
        <v>82</v>
      </c>
      <c r="B29">
        <v>91</v>
      </c>
      <c r="E29" s="564">
        <v>0.75</v>
      </c>
      <c r="F29">
        <v>71</v>
      </c>
      <c r="G29">
        <v>33</v>
      </c>
    </row>
    <row r="30" spans="1:10" x14ac:dyDescent="0.2">
      <c r="A30">
        <v>83</v>
      </c>
      <c r="B30">
        <v>92</v>
      </c>
    </row>
    <row r="31" spans="1:10" x14ac:dyDescent="0.2">
      <c r="A31">
        <v>84</v>
      </c>
      <c r="B31">
        <v>120</v>
      </c>
      <c r="J31" s="563"/>
    </row>
    <row r="32" spans="1:10" x14ac:dyDescent="0.2">
      <c r="A32">
        <v>85</v>
      </c>
      <c r="B32">
        <v>138</v>
      </c>
    </row>
    <row r="33" spans="1:6" x14ac:dyDescent="0.2">
      <c r="A33">
        <v>86</v>
      </c>
      <c r="B33">
        <v>147</v>
      </c>
      <c r="E33" t="s">
        <v>148</v>
      </c>
    </row>
    <row r="34" spans="1:6" x14ac:dyDescent="0.2">
      <c r="A34">
        <v>87</v>
      </c>
      <c r="B34">
        <v>118</v>
      </c>
      <c r="E34" t="s">
        <v>146</v>
      </c>
      <c r="F34">
        <v>100</v>
      </c>
    </row>
    <row r="35" spans="1:6" x14ac:dyDescent="0.2">
      <c r="A35">
        <v>88</v>
      </c>
      <c r="B35">
        <v>104</v>
      </c>
      <c r="E35" t="s">
        <v>147</v>
      </c>
      <c r="F35">
        <v>67</v>
      </c>
    </row>
    <row r="36" spans="1:6" x14ac:dyDescent="0.2">
      <c r="A36">
        <v>89</v>
      </c>
      <c r="B36">
        <v>130</v>
      </c>
      <c r="E36" t="s">
        <v>479</v>
      </c>
      <c r="F36">
        <v>50</v>
      </c>
    </row>
    <row r="37" spans="1:6" x14ac:dyDescent="0.2">
      <c r="A37">
        <v>90</v>
      </c>
      <c r="B37">
        <v>128</v>
      </c>
      <c r="E37" s="564">
        <v>0.5</v>
      </c>
      <c r="F37">
        <v>53</v>
      </c>
    </row>
    <row r="38" spans="1:6" x14ac:dyDescent="0.2">
      <c r="A38">
        <v>91</v>
      </c>
      <c r="B38">
        <v>113</v>
      </c>
      <c r="E38" s="564">
        <v>0.66666666666666663</v>
      </c>
      <c r="F38">
        <v>52</v>
      </c>
    </row>
    <row r="39" spans="1:6" x14ac:dyDescent="0.2">
      <c r="A39">
        <v>92</v>
      </c>
      <c r="B39">
        <v>112</v>
      </c>
      <c r="E39" s="564">
        <v>0.75</v>
      </c>
      <c r="F39">
        <v>64</v>
      </c>
    </row>
    <row r="40" spans="1:6" x14ac:dyDescent="0.2">
      <c r="A40">
        <v>93</v>
      </c>
      <c r="B40">
        <v>112</v>
      </c>
    </row>
    <row r="41" spans="1:6" x14ac:dyDescent="0.2">
      <c r="A41">
        <v>94</v>
      </c>
      <c r="B41">
        <v>118</v>
      </c>
    </row>
    <row r="42" spans="1:6" x14ac:dyDescent="0.2">
      <c r="A42">
        <v>95</v>
      </c>
      <c r="B42">
        <v>147</v>
      </c>
    </row>
    <row r="43" spans="1:6" x14ac:dyDescent="0.2">
      <c r="A43">
        <v>96</v>
      </c>
      <c r="B43">
        <v>145</v>
      </c>
    </row>
    <row r="44" spans="1:6" x14ac:dyDescent="0.2">
      <c r="A44">
        <v>97</v>
      </c>
      <c r="B44">
        <v>115</v>
      </c>
    </row>
    <row r="45" spans="1:6" x14ac:dyDescent="0.2">
      <c r="A45">
        <v>98</v>
      </c>
      <c r="B45">
        <v>143</v>
      </c>
    </row>
    <row r="46" spans="1:6" x14ac:dyDescent="0.2">
      <c r="A46">
        <v>99</v>
      </c>
      <c r="B46">
        <v>121</v>
      </c>
    </row>
    <row r="47" spans="1:6" x14ac:dyDescent="0.2">
      <c r="A47" s="303">
        <v>0</v>
      </c>
      <c r="B47">
        <v>125</v>
      </c>
    </row>
    <row r="48" spans="1:6" x14ac:dyDescent="0.2">
      <c r="A48" s="303">
        <v>1</v>
      </c>
      <c r="B48">
        <v>92</v>
      </c>
    </row>
    <row r="49" spans="1:2" x14ac:dyDescent="0.2">
      <c r="A49" s="303">
        <v>2</v>
      </c>
      <c r="B49">
        <v>110</v>
      </c>
    </row>
    <row r="50" spans="1:2" x14ac:dyDescent="0.2">
      <c r="A50" s="303">
        <v>3</v>
      </c>
      <c r="B50">
        <v>114</v>
      </c>
    </row>
    <row r="51" spans="1:2" x14ac:dyDescent="0.2">
      <c r="A51" s="303">
        <v>4</v>
      </c>
      <c r="B51">
        <v>118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89D97-64C1-45FD-93FA-7076616291F6}">
  <dimension ref="A1:H56"/>
  <sheetViews>
    <sheetView topLeftCell="A18" workbookViewId="0">
      <selection activeCell="I35" sqref="I35"/>
    </sheetView>
  </sheetViews>
  <sheetFormatPr baseColWidth="10" defaultRowHeight="12.75" x14ac:dyDescent="0.2"/>
  <cols>
    <col min="4" max="4" width="15.140625" customWidth="1"/>
    <col min="5" max="5" width="12.5703125" customWidth="1"/>
    <col min="8" max="8" width="15.7109375" customWidth="1"/>
  </cols>
  <sheetData>
    <row r="1" spans="1:8" x14ac:dyDescent="0.2">
      <c r="B1" t="s">
        <v>0</v>
      </c>
      <c r="C1" t="s">
        <v>1</v>
      </c>
      <c r="D1" t="s">
        <v>2</v>
      </c>
      <c r="E1" t="s">
        <v>3</v>
      </c>
      <c r="H1" t="s">
        <v>2</v>
      </c>
    </row>
    <row r="2" spans="1:8" x14ac:dyDescent="0.2">
      <c r="A2" s="61"/>
      <c r="B2" s="62"/>
      <c r="C2" s="62"/>
      <c r="D2" s="217"/>
      <c r="H2" s="92"/>
    </row>
    <row r="3" spans="1:8" x14ac:dyDescent="0.2">
      <c r="A3" s="61">
        <v>1954</v>
      </c>
      <c r="B3" s="62">
        <v>5306</v>
      </c>
      <c r="C3" s="62">
        <f>'Bau1'!E9</f>
        <v>1577</v>
      </c>
      <c r="D3" s="217"/>
      <c r="H3" s="92"/>
    </row>
    <row r="4" spans="1:8" x14ac:dyDescent="0.2">
      <c r="A4" s="61">
        <v>1955</v>
      </c>
      <c r="B4" s="62">
        <v>5649</v>
      </c>
      <c r="C4" s="62">
        <f>'Bau1'!E10</f>
        <v>1785</v>
      </c>
      <c r="D4" s="217"/>
      <c r="H4" s="92"/>
    </row>
    <row r="5" spans="1:8" x14ac:dyDescent="0.2">
      <c r="A5" s="61">
        <v>1956</v>
      </c>
      <c r="B5" s="62">
        <v>6128</v>
      </c>
      <c r="C5" s="62">
        <f>'Bau1'!E11</f>
        <v>1910</v>
      </c>
      <c r="D5" s="217"/>
      <c r="E5" s="218">
        <v>258</v>
      </c>
      <c r="H5" s="92"/>
    </row>
    <row r="6" spans="1:8" x14ac:dyDescent="0.2">
      <c r="A6" s="61">
        <v>1957</v>
      </c>
      <c r="B6" s="62">
        <v>6566</v>
      </c>
      <c r="C6" s="62">
        <f>'Bau1'!E12</f>
        <v>2020</v>
      </c>
      <c r="D6" s="217"/>
      <c r="E6">
        <v>267</v>
      </c>
      <c r="H6" s="92"/>
    </row>
    <row r="7" spans="1:8" x14ac:dyDescent="0.2">
      <c r="A7" s="61">
        <v>1958</v>
      </c>
      <c r="B7" s="62">
        <f>'Allg_J&amp;S1'!B5</f>
        <v>6839</v>
      </c>
      <c r="C7" s="62">
        <f>'Bau1'!E13</f>
        <v>2126</v>
      </c>
      <c r="D7" s="217"/>
      <c r="E7">
        <v>276</v>
      </c>
      <c r="H7" s="92"/>
    </row>
    <row r="8" spans="1:8" x14ac:dyDescent="0.2">
      <c r="A8" s="61">
        <v>1959</v>
      </c>
      <c r="B8" s="62">
        <f>'Allg_J&amp;S1'!B6</f>
        <v>7244</v>
      </c>
      <c r="C8" s="62">
        <f>'Bau1'!E14</f>
        <v>2206</v>
      </c>
      <c r="D8" s="217"/>
      <c r="E8">
        <v>285</v>
      </c>
      <c r="H8" s="92"/>
    </row>
    <row r="9" spans="1:8" x14ac:dyDescent="0.2">
      <c r="A9" s="61">
        <v>1960</v>
      </c>
      <c r="B9" s="62">
        <f>'Allg_J&amp;S1'!B7</f>
        <v>7692</v>
      </c>
      <c r="C9" s="62">
        <f>'Bau1'!E15</f>
        <v>2431</v>
      </c>
      <c r="D9" s="217"/>
      <c r="E9">
        <v>294</v>
      </c>
      <c r="H9" s="92"/>
    </row>
    <row r="10" spans="1:8" x14ac:dyDescent="0.2">
      <c r="A10" s="61">
        <v>1961</v>
      </c>
      <c r="B10" s="62">
        <f>'Allg_J&amp;S1'!B8</f>
        <v>7996</v>
      </c>
      <c r="C10" s="62">
        <f>'Bau1'!E16</f>
        <v>2674</v>
      </c>
      <c r="D10" s="217"/>
      <c r="E10">
        <v>303</v>
      </c>
      <c r="H10" s="92"/>
    </row>
    <row r="11" spans="1:8" x14ac:dyDescent="0.2">
      <c r="A11" s="61">
        <v>1962</v>
      </c>
      <c r="B11" s="62">
        <f>'Allg_J&amp;S1'!B9</f>
        <v>8439</v>
      </c>
      <c r="C11" s="62">
        <f>'Bau1'!E17</f>
        <v>2791</v>
      </c>
      <c r="D11" s="217"/>
      <c r="E11">
        <v>312</v>
      </c>
      <c r="H11" s="92"/>
    </row>
    <row r="12" spans="1:8" x14ac:dyDescent="0.2">
      <c r="A12" s="61">
        <v>1963</v>
      </c>
      <c r="B12" s="62">
        <f>'Allg_J&amp;S1'!B10</f>
        <v>8959</v>
      </c>
      <c r="C12" s="62">
        <f>'Bau1'!E18</f>
        <v>2974</v>
      </c>
      <c r="D12" s="217"/>
      <c r="E12">
        <v>321</v>
      </c>
      <c r="H12" s="92"/>
    </row>
    <row r="13" spans="1:8" x14ac:dyDescent="0.2">
      <c r="A13" s="61">
        <v>1964</v>
      </c>
      <c r="B13" s="62">
        <f>'Allg_J&amp;S1'!B11</f>
        <v>9148</v>
      </c>
      <c r="C13" s="62">
        <f>'Bau1'!E19</f>
        <v>3100</v>
      </c>
      <c r="D13" s="217"/>
      <c r="E13">
        <v>330</v>
      </c>
      <c r="H13" s="92"/>
    </row>
    <row r="14" spans="1:8" x14ac:dyDescent="0.2">
      <c r="A14" s="61">
        <v>1965</v>
      </c>
      <c r="B14" s="62">
        <f>'Allg_J&amp;S1'!B12</f>
        <v>9249</v>
      </c>
      <c r="C14" s="62">
        <f>'Bau1'!E20</f>
        <v>3250</v>
      </c>
      <c r="D14" s="217"/>
      <c r="E14">
        <v>339</v>
      </c>
      <c r="H14" s="92"/>
    </row>
    <row r="15" spans="1:8" x14ac:dyDescent="0.2">
      <c r="A15" s="61">
        <v>1966</v>
      </c>
      <c r="B15" s="62">
        <f>'Allg_J&amp;S1'!B13</f>
        <v>9666</v>
      </c>
      <c r="C15" s="62">
        <f>'Bau1'!E21</f>
        <v>3580</v>
      </c>
      <c r="D15" s="217"/>
      <c r="E15" s="218">
        <v>348</v>
      </c>
      <c r="H15" s="92"/>
    </row>
    <row r="16" spans="1:8" x14ac:dyDescent="0.2">
      <c r="A16" s="61">
        <v>1967</v>
      </c>
      <c r="B16" s="62">
        <f>'Allg_J&amp;S1'!B14</f>
        <v>9928</v>
      </c>
      <c r="C16" s="62">
        <f>'Bau1'!E22</f>
        <v>3730</v>
      </c>
      <c r="D16" s="217"/>
      <c r="E16">
        <v>354</v>
      </c>
      <c r="H16" s="92"/>
    </row>
    <row r="17" spans="1:8" x14ac:dyDescent="0.2">
      <c r="A17" s="61">
        <v>1968</v>
      </c>
      <c r="B17" s="62">
        <f>'Allg_J&amp;S1'!B15</f>
        <v>10178</v>
      </c>
      <c r="C17" s="62">
        <f>'Bau1'!E23</f>
        <v>3960</v>
      </c>
      <c r="D17" s="217"/>
      <c r="E17">
        <v>359</v>
      </c>
      <c r="H17" s="92"/>
    </row>
    <row r="18" spans="1:8" x14ac:dyDescent="0.2">
      <c r="A18" s="61">
        <v>1969</v>
      </c>
      <c r="B18" s="62">
        <f>'Allg_J&amp;S1'!B16</f>
        <v>10717</v>
      </c>
      <c r="C18" s="62">
        <f>'Bau1'!E24</f>
        <v>4190</v>
      </c>
      <c r="D18" s="217"/>
      <c r="E18">
        <v>365</v>
      </c>
      <c r="H18" s="92"/>
    </row>
    <row r="19" spans="1:8" x14ac:dyDescent="0.2">
      <c r="A19" s="61">
        <v>1970</v>
      </c>
      <c r="B19" s="62">
        <f>'Allg_J&amp;S1'!B17</f>
        <v>11115</v>
      </c>
      <c r="C19" s="62">
        <f>'Bau1'!E25</f>
        <v>4470</v>
      </c>
      <c r="D19" s="217"/>
      <c r="E19">
        <v>371</v>
      </c>
      <c r="H19" s="92"/>
    </row>
    <row r="20" spans="1:8" x14ac:dyDescent="0.2">
      <c r="A20" s="61">
        <v>1971</v>
      </c>
      <c r="B20" s="62">
        <f>'Allg_J&amp;S1'!B18</f>
        <v>12073</v>
      </c>
      <c r="C20" s="62">
        <f>'Bau1'!E26</f>
        <v>4700</v>
      </c>
      <c r="D20" s="217">
        <f t="shared" ref="D20:D50" si="0">H20/10000</f>
        <v>528.55330000000004</v>
      </c>
      <c r="E20">
        <v>377</v>
      </c>
      <c r="H20" s="92">
        <v>5285533</v>
      </c>
    </row>
    <row r="21" spans="1:8" x14ac:dyDescent="0.2">
      <c r="A21" s="61">
        <v>1972</v>
      </c>
      <c r="B21" s="62">
        <f>'Allg_J&amp;S1'!B19</f>
        <v>12650</v>
      </c>
      <c r="C21" s="62">
        <f>'Bau1'!E27</f>
        <v>4900</v>
      </c>
      <c r="D21" s="217">
        <f t="shared" si="0"/>
        <v>675.3981</v>
      </c>
      <c r="E21">
        <v>382</v>
      </c>
      <c r="H21" s="92">
        <v>6753981</v>
      </c>
    </row>
    <row r="22" spans="1:8" x14ac:dyDescent="0.2">
      <c r="A22" s="61">
        <v>1973</v>
      </c>
      <c r="B22" s="62">
        <f>'Allg_J&amp;S1'!B20</f>
        <v>12667</v>
      </c>
      <c r="C22" s="62">
        <f>'Bau1'!E28</f>
        <v>5150</v>
      </c>
      <c r="D22" s="217">
        <f t="shared" si="0"/>
        <v>848.48090000000002</v>
      </c>
      <c r="E22">
        <v>388</v>
      </c>
      <c r="H22" s="92">
        <v>8484809</v>
      </c>
    </row>
    <row r="23" spans="1:8" x14ac:dyDescent="0.2">
      <c r="A23" s="61">
        <v>1974</v>
      </c>
      <c r="B23" s="62">
        <f>'Allg_J&amp;S1'!B21</f>
        <v>11877</v>
      </c>
      <c r="C23" s="338">
        <v>5150</v>
      </c>
      <c r="D23" s="217">
        <f t="shared" si="0"/>
        <v>1124.3775000000001</v>
      </c>
      <c r="E23">
        <v>394</v>
      </c>
      <c r="H23" s="92">
        <v>11243775</v>
      </c>
    </row>
    <row r="24" spans="1:8" x14ac:dyDescent="0.2">
      <c r="A24" s="61">
        <v>1975</v>
      </c>
      <c r="B24" s="62">
        <f>'Allg_J&amp;S1'!B22</f>
        <v>11475</v>
      </c>
      <c r="C24" s="338">
        <v>5150</v>
      </c>
      <c r="D24" s="217">
        <f t="shared" si="0"/>
        <v>1308.7846</v>
      </c>
      <c r="E24">
        <v>399</v>
      </c>
      <c r="H24" s="92">
        <v>13087846</v>
      </c>
    </row>
    <row r="25" spans="1:8" x14ac:dyDescent="0.2">
      <c r="A25" s="61">
        <v>1976</v>
      </c>
      <c r="B25" s="62">
        <f>'Allg_J&amp;S1'!B23</f>
        <v>11591</v>
      </c>
      <c r="C25" s="338">
        <v>5150</v>
      </c>
      <c r="D25" s="217">
        <f t="shared" si="0"/>
        <v>1345.1451999999999</v>
      </c>
      <c r="E25" s="218">
        <v>405</v>
      </c>
      <c r="H25" s="92">
        <v>13451452</v>
      </c>
    </row>
    <row r="26" spans="1:8" x14ac:dyDescent="0.2">
      <c r="A26" s="61">
        <v>1977</v>
      </c>
      <c r="B26" s="62">
        <f>'Allg_J&amp;S1'!B24</f>
        <v>11518</v>
      </c>
      <c r="C26" s="338">
        <v>5150</v>
      </c>
      <c r="D26" s="217">
        <f t="shared" si="0"/>
        <v>1325.8115</v>
      </c>
      <c r="E26">
        <v>437</v>
      </c>
      <c r="H26" s="92">
        <v>13258115</v>
      </c>
    </row>
    <row r="27" spans="1:8" x14ac:dyDescent="0.2">
      <c r="A27" s="61">
        <v>1978</v>
      </c>
      <c r="B27" s="62">
        <f>'Allg_J&amp;S1'!B25</f>
        <v>11456</v>
      </c>
      <c r="C27" s="338">
        <v>5150</v>
      </c>
      <c r="D27" s="217">
        <f t="shared" si="0"/>
        <v>1336.5884000000001</v>
      </c>
      <c r="E27">
        <v>469</v>
      </c>
      <c r="H27" s="92">
        <v>13365884</v>
      </c>
    </row>
    <row r="28" spans="1:8" x14ac:dyDescent="0.2">
      <c r="A28" s="61">
        <v>1979</v>
      </c>
      <c r="B28" s="62">
        <f>'Allg_J&amp;S1'!B26</f>
        <v>11422</v>
      </c>
      <c r="C28" s="338">
        <v>5150</v>
      </c>
      <c r="D28" s="217">
        <f t="shared" si="0"/>
        <v>1362.1902</v>
      </c>
      <c r="E28">
        <v>501</v>
      </c>
      <c r="H28" s="92">
        <v>13621902</v>
      </c>
    </row>
    <row r="29" spans="1:8" x14ac:dyDescent="0.2">
      <c r="A29" s="61">
        <v>1980</v>
      </c>
      <c r="B29" s="62">
        <f>'Allg_J&amp;S1'!B27</f>
        <v>11403</v>
      </c>
      <c r="C29" s="62">
        <f>'Bau1'!E34</f>
        <v>5150</v>
      </c>
      <c r="D29" s="217">
        <f t="shared" si="0"/>
        <v>1415.8887999999999</v>
      </c>
      <c r="E29">
        <v>534</v>
      </c>
      <c r="H29" s="92">
        <v>14158888</v>
      </c>
    </row>
    <row r="30" spans="1:8" x14ac:dyDescent="0.2">
      <c r="A30" s="61">
        <v>1981</v>
      </c>
      <c r="B30" s="62">
        <f>'Allg_J&amp;S1'!B28</f>
        <v>11551</v>
      </c>
      <c r="C30" s="62">
        <f>'Bau1'!E36</f>
        <v>5072</v>
      </c>
      <c r="D30" s="217">
        <f t="shared" si="0"/>
        <v>1476.2294999999999</v>
      </c>
      <c r="E30">
        <v>566</v>
      </c>
      <c r="H30" s="92">
        <v>14762295</v>
      </c>
    </row>
    <row r="31" spans="1:8" x14ac:dyDescent="0.2">
      <c r="A31" s="61">
        <v>1982</v>
      </c>
      <c r="B31" s="62">
        <f>'Allg_J&amp;S1'!B29</f>
        <v>11412</v>
      </c>
      <c r="C31" s="62">
        <f>'Bau1'!E37</f>
        <v>5131</v>
      </c>
      <c r="D31" s="217">
        <f t="shared" si="0"/>
        <v>1540.7375</v>
      </c>
      <c r="E31">
        <v>598</v>
      </c>
      <c r="H31" s="92">
        <v>15407375</v>
      </c>
    </row>
    <row r="32" spans="1:8" x14ac:dyDescent="0.2">
      <c r="A32" s="61">
        <v>1983</v>
      </c>
      <c r="B32" s="62">
        <f>'Allg_J&amp;S1'!B30</f>
        <v>11381</v>
      </c>
      <c r="C32" s="62">
        <f>'Bau1'!E38</f>
        <v>5205</v>
      </c>
      <c r="D32" s="217">
        <f t="shared" si="0"/>
        <v>1695.5350000000001</v>
      </c>
      <c r="E32">
        <v>630</v>
      </c>
      <c r="H32" s="92">
        <v>16955350</v>
      </c>
    </row>
    <row r="33" spans="1:8" x14ac:dyDescent="0.2">
      <c r="A33" s="61">
        <v>1984</v>
      </c>
      <c r="B33" s="62">
        <f>'Allg_J&amp;S1'!B31</f>
        <v>11618</v>
      </c>
      <c r="C33" s="62">
        <f>'Bau1'!E39</f>
        <v>5350</v>
      </c>
      <c r="D33" s="217">
        <f t="shared" si="0"/>
        <v>1674.0446999999999</v>
      </c>
      <c r="E33">
        <v>663</v>
      </c>
      <c r="H33" s="92">
        <v>16740447</v>
      </c>
    </row>
    <row r="34" spans="1:8" x14ac:dyDescent="0.2">
      <c r="A34" s="61">
        <v>1985</v>
      </c>
      <c r="B34" s="62">
        <f>'Allg_J&amp;S1'!B32</f>
        <v>11760</v>
      </c>
      <c r="C34" s="62">
        <f>'Bau1'!E40</f>
        <v>5560</v>
      </c>
      <c r="D34" s="217">
        <f t="shared" si="0"/>
        <v>1748.944</v>
      </c>
      <c r="E34">
        <v>695</v>
      </c>
      <c r="H34" s="92">
        <v>17489440</v>
      </c>
    </row>
    <row r="35" spans="1:8" x14ac:dyDescent="0.2">
      <c r="A35" s="61">
        <v>1986</v>
      </c>
      <c r="B35" s="62">
        <f>'Allg_J&amp;S1'!B33</f>
        <v>11723</v>
      </c>
      <c r="C35" s="62">
        <f>'Bau1'!E41</f>
        <v>5603</v>
      </c>
      <c r="D35" s="217">
        <f t="shared" si="0"/>
        <v>1957.9771000000001</v>
      </c>
      <c r="E35" s="218">
        <v>727</v>
      </c>
      <c r="H35" s="92">
        <v>19579771</v>
      </c>
    </row>
    <row r="36" spans="1:8" x14ac:dyDescent="0.2">
      <c r="A36" s="61">
        <v>1987</v>
      </c>
      <c r="B36" s="62">
        <f>'Allg_J&amp;S1'!B34</f>
        <v>11750</v>
      </c>
      <c r="C36" s="62">
        <f>'Bau1'!E42</f>
        <v>5657</v>
      </c>
      <c r="D36" s="217">
        <f t="shared" si="0"/>
        <v>2133.2285999999999</v>
      </c>
      <c r="E36">
        <v>753</v>
      </c>
      <c r="H36" s="92">
        <v>21332286</v>
      </c>
    </row>
    <row r="37" spans="1:8" x14ac:dyDescent="0.2">
      <c r="A37" s="61">
        <v>1988</v>
      </c>
      <c r="B37" s="62">
        <f>'Allg_J&amp;S1'!B35</f>
        <v>11730</v>
      </c>
      <c r="C37" s="62">
        <f>'Bau1'!E43</f>
        <v>5684</v>
      </c>
      <c r="D37" s="217">
        <f t="shared" si="0"/>
        <v>2227.3020000000001</v>
      </c>
      <c r="E37">
        <v>780</v>
      </c>
      <c r="H37" s="92">
        <v>22273020</v>
      </c>
    </row>
    <row r="38" spans="1:8" x14ac:dyDescent="0.2">
      <c r="A38" s="61">
        <v>1989</v>
      </c>
      <c r="B38" s="62">
        <f>'Allg_J&amp;S1'!B36</f>
        <v>11725</v>
      </c>
      <c r="C38" s="62">
        <f>'Bau1'!E44</f>
        <v>5717</v>
      </c>
      <c r="D38" s="217">
        <f t="shared" si="0"/>
        <v>2331.5698000000002</v>
      </c>
      <c r="E38">
        <v>806</v>
      </c>
      <c r="H38" s="92">
        <v>23315698</v>
      </c>
    </row>
    <row r="39" spans="1:8" x14ac:dyDescent="0.2">
      <c r="A39" s="61">
        <v>1990</v>
      </c>
      <c r="B39" s="62">
        <f>'Allg_J&amp;S1'!B37</f>
        <v>11942</v>
      </c>
      <c r="C39" s="62">
        <f>'Bau1'!E45</f>
        <v>5799</v>
      </c>
      <c r="D39" s="217">
        <f t="shared" si="0"/>
        <v>2586.3618999999999</v>
      </c>
      <c r="E39">
        <v>832</v>
      </c>
      <c r="H39" s="92">
        <v>25863619</v>
      </c>
    </row>
    <row r="40" spans="1:8" x14ac:dyDescent="0.2">
      <c r="A40" s="61">
        <v>1991</v>
      </c>
      <c r="B40" s="62">
        <f>'Allg_J&amp;S1'!B38</f>
        <v>12286</v>
      </c>
      <c r="C40" s="62">
        <f>'Bau1'!E46</f>
        <v>5892</v>
      </c>
      <c r="D40" s="217">
        <f t="shared" si="0"/>
        <v>2823.8343</v>
      </c>
      <c r="E40">
        <v>858</v>
      </c>
      <c r="H40" s="92">
        <v>28238343</v>
      </c>
    </row>
    <row r="41" spans="1:8" x14ac:dyDescent="0.2">
      <c r="A41" s="61">
        <v>1992</v>
      </c>
      <c r="B41" s="62">
        <f>'Allg_J&amp;S1'!B39</f>
        <v>12270</v>
      </c>
      <c r="C41" s="62">
        <f>'Bau1'!E47</f>
        <v>5948</v>
      </c>
      <c r="D41" s="217">
        <f t="shared" si="0"/>
        <v>3067.9666999999999</v>
      </c>
      <c r="E41" s="218">
        <v>885</v>
      </c>
      <c r="H41" s="92">
        <v>30679667</v>
      </c>
    </row>
    <row r="42" spans="1:8" x14ac:dyDescent="0.2">
      <c r="A42" s="61">
        <v>1993</v>
      </c>
      <c r="B42" s="62">
        <f>'Allg_J&amp;S1'!B40</f>
        <v>12183</v>
      </c>
      <c r="C42" s="62">
        <f>'Bau1'!E48</f>
        <v>5960</v>
      </c>
      <c r="D42" s="217">
        <f t="shared" si="0"/>
        <v>3127.2999</v>
      </c>
      <c r="E42">
        <v>885</v>
      </c>
      <c r="H42" s="92">
        <v>31272999</v>
      </c>
    </row>
    <row r="43" spans="1:8" x14ac:dyDescent="0.2">
      <c r="A43" s="61">
        <v>1994</v>
      </c>
      <c r="B43" s="62">
        <f>'Allg_J&amp;S1'!B41</f>
        <v>11714</v>
      </c>
      <c r="C43" s="62">
        <f>'Bau1'!E49</f>
        <v>5985</v>
      </c>
      <c r="D43" s="217">
        <f t="shared" si="0"/>
        <v>3120.1972999999998</v>
      </c>
      <c r="E43">
        <v>885</v>
      </c>
      <c r="H43" s="92">
        <v>31201973</v>
      </c>
    </row>
    <row r="44" spans="1:8" x14ac:dyDescent="0.2">
      <c r="A44" s="61">
        <v>1995</v>
      </c>
      <c r="B44" s="62">
        <f>'Allg_J&amp;S1'!B42</f>
        <v>11677</v>
      </c>
      <c r="C44" s="62">
        <f>'Bau1'!E50</f>
        <v>5995</v>
      </c>
      <c r="D44" s="217">
        <f t="shared" si="0"/>
        <v>3176.8998000000001</v>
      </c>
      <c r="E44">
        <v>885</v>
      </c>
      <c r="H44" s="92">
        <v>31768998</v>
      </c>
    </row>
    <row r="45" spans="1:8" x14ac:dyDescent="0.2">
      <c r="A45" s="64">
        <v>1996</v>
      </c>
      <c r="B45" s="62">
        <f>'Allg_J&amp;S1'!B43</f>
        <v>11406</v>
      </c>
      <c r="C45" s="62">
        <f>'Bau1'!E51</f>
        <v>6009</v>
      </c>
      <c r="D45" s="217">
        <f t="shared" si="0"/>
        <v>3291.1183000000001</v>
      </c>
      <c r="E45">
        <v>885</v>
      </c>
      <c r="H45" s="92">
        <v>32911183</v>
      </c>
    </row>
    <row r="46" spans="1:8" x14ac:dyDescent="0.2">
      <c r="A46" s="64">
        <v>1997</v>
      </c>
      <c r="B46" s="62">
        <f>'Allg_J&amp;S1'!B44</f>
        <v>11437</v>
      </c>
      <c r="C46" s="62">
        <f>'Bau1'!E52</f>
        <v>6062</v>
      </c>
      <c r="D46" s="217">
        <f t="shared" si="0"/>
        <v>3291.1183000000001</v>
      </c>
      <c r="E46">
        <v>885</v>
      </c>
      <c r="H46" s="92">
        <v>32911183</v>
      </c>
    </row>
    <row r="47" spans="1:8" x14ac:dyDescent="0.2">
      <c r="A47" s="64">
        <v>1998</v>
      </c>
      <c r="B47" s="62">
        <f>'Allg_J&amp;S1'!B45</f>
        <v>11480</v>
      </c>
      <c r="C47" s="62">
        <f>'Bau1'!E53</f>
        <v>6106</v>
      </c>
      <c r="D47" s="217">
        <f t="shared" si="0"/>
        <v>3221.6893</v>
      </c>
      <c r="E47" s="234">
        <v>955</v>
      </c>
      <c r="F47" s="219"/>
      <c r="G47" s="219"/>
      <c r="H47" s="92">
        <v>32216893</v>
      </c>
    </row>
    <row r="48" spans="1:8" x14ac:dyDescent="0.2">
      <c r="A48" s="64">
        <v>1999</v>
      </c>
      <c r="B48" s="62">
        <f>'Allg_J&amp;S1'!B46</f>
        <v>11816</v>
      </c>
      <c r="C48" s="62">
        <f>'Bau1'!E54</f>
        <v>6237</v>
      </c>
      <c r="D48" s="217">
        <f t="shared" si="0"/>
        <v>3716.2646</v>
      </c>
      <c r="E48" s="234">
        <v>904</v>
      </c>
      <c r="F48" s="219"/>
      <c r="G48" s="219"/>
      <c r="H48" s="92">
        <v>37162646</v>
      </c>
    </row>
    <row r="49" spans="1:8" x14ac:dyDescent="0.2">
      <c r="A49" s="64">
        <v>2000</v>
      </c>
      <c r="B49" s="62">
        <f>'Allg_J&amp;S1'!B47</f>
        <v>12174</v>
      </c>
      <c r="C49" s="62">
        <f>'Bau1'!E55</f>
        <v>6295</v>
      </c>
      <c r="D49" s="217">
        <f t="shared" si="0"/>
        <v>3955.7968000000001</v>
      </c>
      <c r="E49" s="234">
        <v>904</v>
      </c>
      <c r="F49" s="219"/>
      <c r="G49" s="219"/>
      <c r="H49" s="92">
        <v>39557968</v>
      </c>
    </row>
    <row r="50" spans="1:8" x14ac:dyDescent="0.2">
      <c r="A50" s="64">
        <v>2001</v>
      </c>
      <c r="B50" s="62">
        <f>'Allg_J&amp;S1'!B48</f>
        <v>12368</v>
      </c>
      <c r="C50" s="62">
        <f>'Bau1'!E56</f>
        <v>6331</v>
      </c>
      <c r="D50" s="217">
        <f t="shared" si="0"/>
        <v>3955.7968000000001</v>
      </c>
      <c r="E50" s="234">
        <v>904</v>
      </c>
      <c r="F50" s="219"/>
      <c r="G50" s="219"/>
      <c r="H50" s="92">
        <v>39557968</v>
      </c>
    </row>
    <row r="51" spans="1:8" x14ac:dyDescent="0.2">
      <c r="A51" s="64">
        <v>2002</v>
      </c>
      <c r="B51" s="62">
        <f>'Allg_J&amp;S1'!B49</f>
        <v>12716</v>
      </c>
      <c r="C51" s="62">
        <f>'Bau1'!E57</f>
        <v>6385</v>
      </c>
      <c r="D51" s="217">
        <v>3956</v>
      </c>
      <c r="E51" s="234">
        <v>904</v>
      </c>
      <c r="F51" s="219"/>
      <c r="G51" s="219"/>
      <c r="H51" s="92">
        <v>39557968</v>
      </c>
    </row>
    <row r="52" spans="1:8" x14ac:dyDescent="0.2">
      <c r="A52" s="64">
        <v>2003</v>
      </c>
      <c r="B52" s="62">
        <v>13128</v>
      </c>
      <c r="C52" s="62">
        <f>'Bau1'!E58</f>
        <v>6483</v>
      </c>
      <c r="D52" s="217">
        <v>3956</v>
      </c>
      <c r="E52" s="234">
        <v>904</v>
      </c>
      <c r="F52" s="219"/>
      <c r="G52" s="219"/>
      <c r="H52" s="92">
        <v>39557968</v>
      </c>
    </row>
    <row r="53" spans="1:8" x14ac:dyDescent="0.2">
      <c r="A53" s="64">
        <v>2004</v>
      </c>
      <c r="B53" s="62">
        <v>13115</v>
      </c>
      <c r="C53" s="62">
        <v>6526</v>
      </c>
      <c r="D53" s="217">
        <v>3956</v>
      </c>
      <c r="E53" s="234">
        <v>904</v>
      </c>
      <c r="F53" s="219"/>
      <c r="G53" s="219"/>
      <c r="H53" s="92">
        <v>39557968</v>
      </c>
    </row>
    <row r="54" spans="1:8" x14ac:dyDescent="0.2">
      <c r="A54" s="219"/>
      <c r="B54" s="219"/>
      <c r="C54" s="219"/>
      <c r="D54" s="219"/>
      <c r="E54" s="219"/>
      <c r="F54" s="219"/>
      <c r="G54" s="219"/>
      <c r="H54" s="219"/>
    </row>
    <row r="55" spans="1:8" x14ac:dyDescent="0.2">
      <c r="A55" s="219"/>
      <c r="B55" s="337" t="s">
        <v>4</v>
      </c>
      <c r="C55" s="337"/>
      <c r="D55" s="337"/>
      <c r="E55" s="234" t="s">
        <v>5</v>
      </c>
      <c r="F55" s="234"/>
      <c r="G55" s="234"/>
      <c r="H55" s="219"/>
    </row>
    <row r="56" spans="1:8" x14ac:dyDescent="0.2">
      <c r="A56" s="219"/>
      <c r="B56" s="219"/>
      <c r="C56" s="219"/>
      <c r="D56" s="219"/>
      <c r="E56" s="219"/>
      <c r="F56" s="219"/>
      <c r="G56" s="219"/>
      <c r="H56" s="219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211CC-EFB3-4C25-986C-53EBCBAA58AA}">
  <dimension ref="A2:H8"/>
  <sheetViews>
    <sheetView workbookViewId="0">
      <selection activeCell="I35" sqref="I35"/>
    </sheetView>
  </sheetViews>
  <sheetFormatPr baseColWidth="10" defaultRowHeight="12.75" x14ac:dyDescent="0.2"/>
  <cols>
    <col min="1" max="8" width="10.85546875" customWidth="1"/>
  </cols>
  <sheetData>
    <row r="2" spans="1:8" ht="12.75" customHeight="1" x14ac:dyDescent="0.2"/>
    <row r="3" spans="1:8" s="43" customFormat="1" ht="15" customHeight="1" x14ac:dyDescent="0.2">
      <c r="A3" s="253"/>
      <c r="B3" s="254"/>
      <c r="C3" s="254"/>
      <c r="D3" s="254"/>
      <c r="E3" s="254"/>
      <c r="F3" s="254"/>
      <c r="G3" s="255"/>
      <c r="H3" s="256"/>
    </row>
    <row r="4" spans="1:8" s="43" customFormat="1" ht="15" customHeight="1" x14ac:dyDescent="0.2">
      <c r="A4" s="39"/>
      <c r="B4" s="39"/>
      <c r="C4" s="39"/>
      <c r="D4" s="39"/>
      <c r="E4" s="39"/>
      <c r="F4" s="39"/>
      <c r="G4" s="206"/>
      <c r="H4" s="206"/>
    </row>
    <row r="5" spans="1:8" s="43" customFormat="1" ht="15" customHeight="1" x14ac:dyDescent="0.2">
      <c r="A5" s="39"/>
      <c r="B5" s="39"/>
      <c r="C5" s="39"/>
      <c r="D5" s="39"/>
      <c r="E5" s="39"/>
      <c r="F5" s="39"/>
      <c r="G5" s="206"/>
      <c r="H5" s="206"/>
    </row>
    <row r="6" spans="1:8" s="43" customFormat="1" ht="15" customHeight="1" x14ac:dyDescent="0.2">
      <c r="A6" s="39"/>
      <c r="B6" s="39"/>
      <c r="C6" s="39"/>
      <c r="D6" s="39"/>
      <c r="E6" s="39"/>
      <c r="F6" s="39"/>
      <c r="G6" s="206"/>
      <c r="H6" s="206"/>
    </row>
    <row r="7" spans="1:8" s="43" customFormat="1" ht="15" customHeight="1" x14ac:dyDescent="0.2">
      <c r="A7" s="39"/>
      <c r="B7" s="39"/>
      <c r="C7" s="39"/>
      <c r="D7" s="39"/>
      <c r="E7" s="39"/>
      <c r="F7" s="39"/>
      <c r="G7" s="206"/>
      <c r="H7" s="206"/>
    </row>
    <row r="8" spans="1:8" ht="15" customHeight="1" x14ac:dyDescent="0.2">
      <c r="A8" s="254"/>
      <c r="B8" s="254"/>
      <c r="C8" s="254"/>
      <c r="D8" s="254"/>
      <c r="E8" s="254"/>
      <c r="F8" s="254"/>
      <c r="G8" s="257"/>
      <c r="H8" s="206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&amp;R- 15 -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EFC5C-73E1-4B76-9AB3-2259C0D91FC9}">
  <dimension ref="A1:F31"/>
  <sheetViews>
    <sheetView topLeftCell="A11" workbookViewId="0">
      <selection activeCell="I35" sqref="I35"/>
    </sheetView>
  </sheetViews>
  <sheetFormatPr baseColWidth="10" defaultRowHeight="12.75" x14ac:dyDescent="0.2"/>
  <cols>
    <col min="1" max="8" width="14.28515625" customWidth="1"/>
  </cols>
  <sheetData>
    <row r="1" spans="1:6" ht="15" customHeight="1" x14ac:dyDescent="0.2">
      <c r="A1" s="11"/>
    </row>
    <row r="2" spans="1:6" ht="8.1" customHeight="1" x14ac:dyDescent="0.2">
      <c r="A2" s="11"/>
    </row>
    <row r="3" spans="1:6" ht="15" customHeight="1" x14ac:dyDescent="0.2">
      <c r="A3" s="371" t="s">
        <v>149</v>
      </c>
      <c r="B3" s="372"/>
      <c r="C3" s="407" t="s">
        <v>150</v>
      </c>
      <c r="D3" s="372" t="s">
        <v>151</v>
      </c>
      <c r="E3" s="372"/>
      <c r="F3" s="408" t="s">
        <v>150</v>
      </c>
    </row>
    <row r="4" spans="1:6" ht="15" customHeight="1" x14ac:dyDescent="0.2">
      <c r="A4" s="40" t="s">
        <v>152</v>
      </c>
      <c r="B4" s="18"/>
      <c r="C4" s="266">
        <v>3.5</v>
      </c>
      <c r="D4" s="128" t="s">
        <v>153</v>
      </c>
      <c r="E4" s="129"/>
      <c r="F4" s="267">
        <v>17.2</v>
      </c>
    </row>
    <row r="5" spans="1:6" ht="15" customHeight="1" x14ac:dyDescent="0.2">
      <c r="A5" s="40" t="s">
        <v>154</v>
      </c>
      <c r="B5" s="18"/>
      <c r="C5" s="266">
        <v>7.3</v>
      </c>
      <c r="D5" s="60" t="s">
        <v>155</v>
      </c>
      <c r="E5" s="130"/>
      <c r="F5" s="265"/>
    </row>
    <row r="6" spans="1:6" ht="15" customHeight="1" x14ac:dyDescent="0.2">
      <c r="A6" s="40" t="s">
        <v>156</v>
      </c>
      <c r="B6" s="18"/>
      <c r="C6" s="266">
        <v>29.6</v>
      </c>
      <c r="D6" s="128" t="s">
        <v>612</v>
      </c>
      <c r="E6" s="129"/>
      <c r="F6" s="267">
        <v>1.2</v>
      </c>
    </row>
    <row r="7" spans="1:6" ht="15" customHeight="1" x14ac:dyDescent="0.2">
      <c r="A7" s="40" t="s">
        <v>157</v>
      </c>
      <c r="B7" s="18"/>
      <c r="C7" s="266">
        <v>1.2</v>
      </c>
      <c r="D7" s="60"/>
      <c r="E7" s="130"/>
      <c r="F7" s="265"/>
    </row>
    <row r="8" spans="1:6" ht="15" customHeight="1" x14ac:dyDescent="0.2">
      <c r="A8" s="371" t="s">
        <v>158</v>
      </c>
      <c r="B8" s="372"/>
      <c r="C8" s="266">
        <f>SUM(C4:C7)</f>
        <v>41.600000000000009</v>
      </c>
      <c r="D8" s="60"/>
      <c r="E8" s="130"/>
      <c r="F8" s="330">
        <f>SUM(F4:F7)</f>
        <v>18.399999999999999</v>
      </c>
    </row>
    <row r="9" spans="1:6" ht="15" customHeight="1" x14ac:dyDescent="0.2"/>
    <row r="10" spans="1:6" ht="15" customHeight="1" x14ac:dyDescent="0.2">
      <c r="A10" s="11"/>
    </row>
    <row r="11" spans="1:6" ht="8.1" customHeight="1" x14ac:dyDescent="0.2">
      <c r="C11" s="8"/>
      <c r="D11" s="8"/>
      <c r="E11" s="8"/>
      <c r="F11" s="8"/>
    </row>
    <row r="12" spans="1:6" ht="14.1" customHeight="1" x14ac:dyDescent="0.2">
      <c r="A12" s="295" t="s">
        <v>159</v>
      </c>
      <c r="B12" s="283"/>
      <c r="C12" s="293"/>
      <c r="D12" s="297"/>
      <c r="E12" s="294" t="s">
        <v>150</v>
      </c>
      <c r="F12" s="296"/>
    </row>
    <row r="13" spans="1:6" ht="14.1" customHeight="1" x14ac:dyDescent="0.2">
      <c r="A13" s="292"/>
      <c r="B13" s="287"/>
      <c r="C13" s="287"/>
      <c r="D13" s="776">
        <v>2002</v>
      </c>
      <c r="E13" s="776">
        <v>2003</v>
      </c>
      <c r="F13" s="775">
        <v>2004</v>
      </c>
    </row>
    <row r="14" spans="1:6" ht="14.1" customHeight="1" x14ac:dyDescent="0.2">
      <c r="A14" s="7" t="s">
        <v>160</v>
      </c>
      <c r="B14" s="8"/>
      <c r="C14" s="8"/>
      <c r="D14" s="777">
        <v>35.200000000000003</v>
      </c>
      <c r="E14" s="268">
        <v>34.200000000000003</v>
      </c>
      <c r="F14" s="268">
        <v>37</v>
      </c>
    </row>
    <row r="15" spans="1:6" ht="14.1" customHeight="1" x14ac:dyDescent="0.2">
      <c r="A15" s="7" t="s">
        <v>161</v>
      </c>
      <c r="B15" s="8"/>
      <c r="C15" s="8"/>
      <c r="D15" s="777">
        <v>8.1999999999999993</v>
      </c>
      <c r="E15" s="268">
        <v>7.9</v>
      </c>
      <c r="F15" s="268">
        <v>8.1999999999999993</v>
      </c>
    </row>
    <row r="16" spans="1:6" ht="15" customHeight="1" x14ac:dyDescent="0.2">
      <c r="A16" s="269" t="s">
        <v>162</v>
      </c>
      <c r="B16" s="270"/>
      <c r="C16" s="270"/>
      <c r="D16" s="778">
        <f>SUM(D14:D15)</f>
        <v>43.400000000000006</v>
      </c>
      <c r="E16" s="562">
        <f>SUM(E14:E15)</f>
        <v>42.1</v>
      </c>
      <c r="F16" s="562">
        <f>SUM(F14:F15)</f>
        <v>45.2</v>
      </c>
    </row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8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&amp;R- 16 -</oddHead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4C58F-A867-4190-B308-908B690560E0}">
  <dimension ref="A2:N65"/>
  <sheetViews>
    <sheetView workbookViewId="0">
      <selection activeCell="I35" sqref="I35"/>
    </sheetView>
  </sheetViews>
  <sheetFormatPr baseColWidth="10" defaultRowHeight="12.75" x14ac:dyDescent="0.2"/>
  <cols>
    <col min="1" max="1" width="8.42578125" customWidth="1"/>
    <col min="2" max="11" width="7.85546875" customWidth="1"/>
    <col min="12" max="13" width="8.140625" customWidth="1"/>
  </cols>
  <sheetData>
    <row r="2" spans="1:11" x14ac:dyDescent="0.2">
      <c r="A2" s="11"/>
    </row>
    <row r="3" spans="1:11" x14ac:dyDescent="0.2">
      <c r="A3" s="11"/>
    </row>
    <row r="4" spans="1:11" x14ac:dyDescent="0.2">
      <c r="A4" s="11"/>
    </row>
    <row r="6" spans="1:11" ht="15" customHeight="1" x14ac:dyDescent="0.2"/>
    <row r="7" spans="1:11" ht="15" customHeight="1" x14ac:dyDescent="0.2">
      <c r="A7" s="736" t="s">
        <v>183</v>
      </c>
      <c r="B7" s="683"/>
      <c r="C7" s="683"/>
      <c r="D7" s="683"/>
      <c r="E7" s="683"/>
      <c r="F7" s="683"/>
      <c r="G7" s="684">
        <v>2000</v>
      </c>
      <c r="H7" s="684">
        <v>2001</v>
      </c>
      <c r="I7" s="684">
        <v>2002</v>
      </c>
      <c r="J7" s="876">
        <v>2003</v>
      </c>
      <c r="K7" s="685">
        <v>2004</v>
      </c>
    </row>
    <row r="8" spans="1:11" ht="15" customHeight="1" x14ac:dyDescent="0.2">
      <c r="A8" s="607" t="s">
        <v>184</v>
      </c>
      <c r="B8" s="682"/>
      <c r="C8" s="682"/>
      <c r="D8" s="682"/>
      <c r="E8" s="682"/>
      <c r="F8" s="682"/>
      <c r="G8" s="66">
        <v>121</v>
      </c>
      <c r="H8" s="66">
        <v>203</v>
      </c>
      <c r="I8" s="66">
        <v>164</v>
      </c>
      <c r="J8" s="66">
        <v>119</v>
      </c>
      <c r="K8" s="66">
        <v>158</v>
      </c>
    </row>
    <row r="9" spans="1:11" ht="15" customHeight="1" x14ac:dyDescent="0.2">
      <c r="A9" s="605" t="s">
        <v>185</v>
      </c>
      <c r="B9" s="681"/>
      <c r="C9" s="681"/>
      <c r="D9" s="681"/>
      <c r="E9" s="681"/>
      <c r="F9" s="681"/>
      <c r="G9" s="66">
        <v>12</v>
      </c>
      <c r="H9" s="66">
        <v>19</v>
      </c>
      <c r="I9" s="66">
        <v>19</v>
      </c>
      <c r="J9" s="66">
        <v>18</v>
      </c>
      <c r="K9" s="66">
        <v>11</v>
      </c>
    </row>
    <row r="10" spans="1:11" ht="15" customHeight="1" x14ac:dyDescent="0.2">
      <c r="A10" s="607" t="s">
        <v>186</v>
      </c>
      <c r="B10" s="682"/>
      <c r="C10" s="682"/>
      <c r="D10" s="682"/>
      <c r="E10" s="682"/>
      <c r="F10" s="682"/>
      <c r="G10" s="66">
        <v>36</v>
      </c>
      <c r="H10" s="66">
        <v>36</v>
      </c>
      <c r="I10" s="66">
        <v>60</v>
      </c>
      <c r="J10" s="66">
        <v>57</v>
      </c>
      <c r="K10" s="66">
        <v>33</v>
      </c>
    </row>
    <row r="11" spans="1:11" ht="15" customHeight="1" x14ac:dyDescent="0.2">
      <c r="A11" s="605" t="s">
        <v>520</v>
      </c>
      <c r="B11" s="681"/>
      <c r="C11" s="681"/>
      <c r="D11" s="681"/>
      <c r="E11" s="681"/>
      <c r="F11" s="681"/>
      <c r="G11" s="66">
        <v>72</v>
      </c>
      <c r="H11" s="66">
        <v>99</v>
      </c>
      <c r="I11" s="66">
        <v>151</v>
      </c>
      <c r="J11" s="66">
        <v>243</v>
      </c>
      <c r="K11" s="66">
        <v>199</v>
      </c>
    </row>
    <row r="12" spans="1:11" ht="15" customHeight="1" x14ac:dyDescent="0.2">
      <c r="A12" s="607" t="s">
        <v>187</v>
      </c>
      <c r="B12" s="682"/>
      <c r="C12" s="682"/>
      <c r="D12" s="682"/>
      <c r="E12" s="682"/>
      <c r="F12" s="682"/>
      <c r="G12" s="66">
        <v>2110</v>
      </c>
      <c r="H12" s="66">
        <v>2548</v>
      </c>
      <c r="I12" s="66">
        <v>2313</v>
      </c>
      <c r="J12" s="66">
        <v>3190</v>
      </c>
      <c r="K12" s="66">
        <v>3416</v>
      </c>
    </row>
    <row r="13" spans="1:11" x14ac:dyDescent="0.2">
      <c r="A13" s="11"/>
    </row>
    <row r="14" spans="1:11" x14ac:dyDescent="0.2">
      <c r="A14" s="11"/>
    </row>
    <row r="15" spans="1:11" ht="15" customHeight="1" x14ac:dyDescent="0.2">
      <c r="A15" s="737" t="s">
        <v>165</v>
      </c>
      <c r="B15" s="392"/>
      <c r="C15" s="372"/>
      <c r="D15" s="372"/>
      <c r="E15" s="372"/>
      <c r="F15" s="423"/>
      <c r="G15" s="444">
        <v>2000</v>
      </c>
      <c r="H15" s="444">
        <v>2001</v>
      </c>
      <c r="I15" s="444">
        <v>2002</v>
      </c>
      <c r="J15" s="444">
        <v>2003</v>
      </c>
      <c r="K15" s="479">
        <v>2004</v>
      </c>
    </row>
    <row r="16" spans="1:11" ht="15" customHeight="1" x14ac:dyDescent="0.2">
      <c r="A16" s="55" t="s">
        <v>166</v>
      </c>
      <c r="B16" s="53"/>
      <c r="C16" s="53"/>
      <c r="D16" s="18"/>
      <c r="E16" s="18"/>
      <c r="F16" s="86"/>
      <c r="G16" s="88">
        <v>272</v>
      </c>
      <c r="H16" s="88">
        <v>219</v>
      </c>
      <c r="I16" s="88">
        <v>253</v>
      </c>
      <c r="J16" s="88">
        <v>211</v>
      </c>
      <c r="K16" s="88">
        <v>151</v>
      </c>
    </row>
    <row r="17" spans="1:11" ht="15" customHeight="1" x14ac:dyDescent="0.2">
      <c r="A17" s="54" t="s">
        <v>167</v>
      </c>
      <c r="B17" s="50"/>
      <c r="C17" s="50"/>
      <c r="D17" s="39"/>
      <c r="E17" s="39"/>
      <c r="F17" s="87"/>
      <c r="G17" s="116"/>
      <c r="H17" s="116"/>
      <c r="I17" s="116"/>
      <c r="J17" s="116"/>
      <c r="K17" s="116"/>
    </row>
    <row r="18" spans="1:11" ht="15" customHeight="1" x14ac:dyDescent="0.2">
      <c r="A18" s="40" t="s">
        <v>168</v>
      </c>
      <c r="B18" s="18"/>
      <c r="C18" s="18"/>
      <c r="D18" s="18"/>
      <c r="E18" s="18"/>
      <c r="F18" s="86"/>
      <c r="G18" s="88">
        <v>71</v>
      </c>
      <c r="H18" s="88">
        <v>57</v>
      </c>
      <c r="I18" s="88">
        <v>53</v>
      </c>
      <c r="J18" s="88">
        <v>82</v>
      </c>
      <c r="K18" s="88">
        <v>73</v>
      </c>
    </row>
    <row r="19" spans="1:11" ht="15" customHeight="1" x14ac:dyDescent="0.2">
      <c r="A19" s="55" t="s">
        <v>169</v>
      </c>
      <c r="B19" s="53"/>
      <c r="C19" s="53"/>
      <c r="D19" s="53"/>
      <c r="E19" s="18"/>
      <c r="F19" s="86"/>
      <c r="G19" s="88">
        <v>767</v>
      </c>
      <c r="H19" s="88">
        <v>762</v>
      </c>
      <c r="I19" s="88">
        <v>860</v>
      </c>
      <c r="J19" s="88">
        <v>989</v>
      </c>
      <c r="K19" s="88">
        <v>1032</v>
      </c>
    </row>
    <row r="20" spans="1:11" ht="15" customHeight="1" x14ac:dyDescent="0.2">
      <c r="A20" s="40" t="s">
        <v>170</v>
      </c>
      <c r="B20" s="18"/>
      <c r="C20" s="18"/>
      <c r="D20" s="18"/>
      <c r="E20" s="18"/>
      <c r="F20" s="86"/>
      <c r="G20" s="88">
        <v>525</v>
      </c>
      <c r="H20" s="88">
        <v>444</v>
      </c>
      <c r="I20" s="88">
        <v>532</v>
      </c>
      <c r="J20" s="88">
        <v>570</v>
      </c>
      <c r="K20" s="88">
        <v>573</v>
      </c>
    </row>
    <row r="21" spans="1:11" ht="15" customHeight="1" x14ac:dyDescent="0.2">
      <c r="A21" s="39"/>
      <c r="B21" s="39"/>
      <c r="C21" s="39"/>
      <c r="D21" s="39"/>
      <c r="E21" s="39"/>
      <c r="F21" s="206"/>
      <c r="G21" s="673"/>
      <c r="H21" s="673"/>
      <c r="I21" s="673"/>
      <c r="J21" s="673"/>
      <c r="K21" s="673"/>
    </row>
    <row r="22" spans="1:11" ht="17.100000000000001" customHeight="1" x14ac:dyDescent="0.2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</row>
    <row r="23" spans="1:11" ht="15" customHeight="1" x14ac:dyDescent="0.2">
      <c r="A23" s="738" t="s">
        <v>171</v>
      </c>
      <c r="B23" s="372"/>
      <c r="C23" s="372"/>
      <c r="D23" s="372"/>
      <c r="E23" s="372"/>
      <c r="F23" s="450"/>
      <c r="G23" s="398">
        <v>2000</v>
      </c>
      <c r="H23" s="444">
        <v>2001</v>
      </c>
      <c r="I23" s="444">
        <v>2002</v>
      </c>
      <c r="J23" s="444">
        <v>2003</v>
      </c>
      <c r="K23" s="479">
        <v>2004</v>
      </c>
    </row>
    <row r="24" spans="1:11" ht="15" customHeight="1" x14ac:dyDescent="0.2">
      <c r="A24" s="40" t="s">
        <v>172</v>
      </c>
      <c r="B24" s="18"/>
      <c r="C24" s="18"/>
      <c r="D24" s="18"/>
      <c r="E24" s="18"/>
      <c r="F24" s="84"/>
      <c r="G24" s="158">
        <v>43</v>
      </c>
      <c r="H24" s="88">
        <v>41</v>
      </c>
      <c r="I24" s="88">
        <v>21</v>
      </c>
      <c r="J24" s="88">
        <v>40</v>
      </c>
      <c r="K24" s="88">
        <v>36</v>
      </c>
    </row>
    <row r="25" spans="1:11" ht="15" customHeight="1" x14ac:dyDescent="0.2">
      <c r="A25" s="40" t="s">
        <v>173</v>
      </c>
      <c r="B25" s="18"/>
      <c r="C25" s="18"/>
      <c r="D25" s="18"/>
      <c r="E25" s="18"/>
      <c r="F25" s="85"/>
      <c r="G25" s="66">
        <v>17716</v>
      </c>
      <c r="H25" s="88">
        <v>19823</v>
      </c>
      <c r="I25" s="88">
        <v>9129</v>
      </c>
      <c r="J25" s="88">
        <v>10328</v>
      </c>
      <c r="K25" s="88">
        <v>8874</v>
      </c>
    </row>
    <row r="26" spans="1:11" ht="15" customHeight="1" x14ac:dyDescent="0.2">
      <c r="A26" s="40" t="s">
        <v>174</v>
      </c>
      <c r="B26" s="18"/>
      <c r="C26" s="18"/>
      <c r="D26" s="18"/>
      <c r="E26" s="18"/>
      <c r="F26" s="85"/>
      <c r="G26" s="66">
        <v>2601</v>
      </c>
      <c r="H26" s="88">
        <v>2898</v>
      </c>
      <c r="I26" s="88">
        <v>1678</v>
      </c>
      <c r="J26" s="88">
        <v>1373</v>
      </c>
      <c r="K26" s="88">
        <v>1008</v>
      </c>
    </row>
    <row r="27" spans="1:11" ht="15" customHeight="1" x14ac:dyDescent="0.2">
      <c r="A27" s="40" t="s">
        <v>175</v>
      </c>
      <c r="B27" s="18"/>
      <c r="C27" s="18"/>
      <c r="D27" s="18"/>
      <c r="E27" s="18"/>
      <c r="F27" s="84"/>
      <c r="G27" s="66">
        <v>69</v>
      </c>
      <c r="H27" s="88">
        <v>63</v>
      </c>
      <c r="I27" s="88">
        <v>79</v>
      </c>
      <c r="J27" s="88">
        <v>38</v>
      </c>
      <c r="K27" s="88">
        <v>30</v>
      </c>
    </row>
    <row r="28" spans="1:11" ht="15" customHeight="1" x14ac:dyDescent="0.2">
      <c r="A28" s="39"/>
      <c r="B28" s="39"/>
      <c r="C28" s="39"/>
      <c r="D28" s="39"/>
      <c r="E28" s="39"/>
      <c r="F28" s="674"/>
      <c r="G28" s="674"/>
      <c r="H28" s="673"/>
      <c r="I28" s="673"/>
      <c r="J28" s="673"/>
      <c r="K28" s="673"/>
    </row>
    <row r="29" spans="1:11" ht="17.100000000000001" customHeight="1" x14ac:dyDescent="0.2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</row>
    <row r="30" spans="1:11" ht="15" customHeight="1" x14ac:dyDescent="0.2">
      <c r="A30" s="738" t="s">
        <v>549</v>
      </c>
      <c r="B30" s="372"/>
      <c r="C30" s="372"/>
      <c r="D30" s="372"/>
      <c r="E30" s="372"/>
      <c r="F30" s="372"/>
      <c r="G30" s="408">
        <v>2000</v>
      </c>
      <c r="H30" s="408">
        <v>2001</v>
      </c>
      <c r="I30" s="408">
        <v>2002</v>
      </c>
      <c r="J30" s="398">
        <v>2003</v>
      </c>
      <c r="K30" s="399">
        <v>2004</v>
      </c>
    </row>
    <row r="31" spans="1:11" ht="15" customHeight="1" x14ac:dyDescent="0.2">
      <c r="A31" s="40" t="s">
        <v>550</v>
      </c>
      <c r="B31" s="18"/>
      <c r="C31" s="18"/>
      <c r="D31" s="18"/>
      <c r="E31" s="18"/>
      <c r="F31" s="18"/>
      <c r="G31" s="82">
        <v>37</v>
      </c>
      <c r="H31" s="636">
        <v>43</v>
      </c>
      <c r="I31" s="636">
        <v>45</v>
      </c>
      <c r="J31" s="636">
        <v>31</v>
      </c>
      <c r="K31" s="636">
        <v>47</v>
      </c>
    </row>
    <row r="32" spans="1:11" ht="15" customHeight="1" x14ac:dyDescent="0.2">
      <c r="A32" s="40" t="s">
        <v>551</v>
      </c>
      <c r="B32" s="18"/>
      <c r="C32" s="18"/>
      <c r="D32" s="18"/>
      <c r="E32" s="18"/>
      <c r="F32" s="18"/>
      <c r="G32" s="82">
        <v>69</v>
      </c>
      <c r="H32" s="636">
        <v>111</v>
      </c>
      <c r="I32" s="636">
        <v>99</v>
      </c>
      <c r="J32" s="636">
        <v>106</v>
      </c>
      <c r="K32" s="636">
        <v>72</v>
      </c>
    </row>
    <row r="33" spans="1:14" ht="15" customHeight="1" x14ac:dyDescent="0.2">
      <c r="A33" s="40" t="s">
        <v>552</v>
      </c>
      <c r="B33" s="18"/>
      <c r="C33" s="18"/>
      <c r="D33" s="18"/>
      <c r="E33" s="18"/>
      <c r="F33" s="18"/>
      <c r="G33" s="82">
        <v>81</v>
      </c>
      <c r="H33" s="636">
        <v>83</v>
      </c>
      <c r="I33" s="636">
        <v>84</v>
      </c>
      <c r="J33" s="636">
        <v>81</v>
      </c>
      <c r="K33" s="636">
        <v>93</v>
      </c>
    </row>
    <row r="34" spans="1:14" ht="15" customHeight="1" x14ac:dyDescent="0.2">
      <c r="A34" s="40" t="s">
        <v>553</v>
      </c>
      <c r="B34" s="18"/>
      <c r="C34" s="18"/>
      <c r="D34" s="18"/>
      <c r="E34" s="18"/>
      <c r="F34" s="18"/>
      <c r="G34" s="82">
        <v>37</v>
      </c>
      <c r="H34" s="636">
        <v>43</v>
      </c>
      <c r="I34" s="636">
        <v>55</v>
      </c>
      <c r="J34" s="636">
        <v>53</v>
      </c>
      <c r="K34" s="636">
        <v>50</v>
      </c>
    </row>
    <row r="35" spans="1:14" ht="15" customHeight="1" x14ac:dyDescent="0.2">
      <c r="A35" s="40" t="s">
        <v>554</v>
      </c>
      <c r="B35" s="18"/>
      <c r="C35" s="18"/>
      <c r="D35" s="18"/>
      <c r="E35" s="18"/>
      <c r="F35" s="18"/>
      <c r="G35" s="82">
        <v>31</v>
      </c>
      <c r="H35" s="636">
        <v>47</v>
      </c>
      <c r="I35" s="636">
        <v>41</v>
      </c>
      <c r="J35" s="636">
        <v>23</v>
      </c>
      <c r="K35" s="636">
        <v>39</v>
      </c>
      <c r="N35" s="773"/>
    </row>
    <row r="36" spans="1:14" ht="17.100000000000001" customHeight="1" x14ac:dyDescent="0.2">
      <c r="A36" s="40" t="s">
        <v>555</v>
      </c>
      <c r="B36" s="18"/>
      <c r="C36" s="18"/>
      <c r="D36" s="18"/>
      <c r="E36" s="18"/>
      <c r="F36" s="18"/>
      <c r="G36" s="82">
        <v>22</v>
      </c>
      <c r="H36" s="636">
        <v>25</v>
      </c>
      <c r="I36" s="636">
        <v>25</v>
      </c>
      <c r="J36" s="636">
        <v>37</v>
      </c>
      <c r="K36" s="636">
        <v>20</v>
      </c>
    </row>
    <row r="37" spans="1:14" ht="15" customHeight="1" x14ac:dyDescent="0.2">
      <c r="A37" s="40" t="s">
        <v>573</v>
      </c>
      <c r="B37" s="18"/>
      <c r="C37" s="18"/>
      <c r="D37" s="18"/>
      <c r="E37" s="18"/>
      <c r="F37" s="18"/>
      <c r="G37" s="82">
        <v>46</v>
      </c>
      <c r="H37" s="636">
        <v>91</v>
      </c>
      <c r="I37" s="636">
        <v>78</v>
      </c>
      <c r="J37" s="636">
        <v>67</v>
      </c>
      <c r="K37" s="636">
        <v>98</v>
      </c>
    </row>
    <row r="38" spans="1:14" ht="15" customHeight="1" x14ac:dyDescent="0.2">
      <c r="A38" s="40" t="s">
        <v>574</v>
      </c>
      <c r="B38" s="18"/>
      <c r="C38" s="18"/>
      <c r="D38" s="18"/>
      <c r="E38" s="18"/>
      <c r="F38" s="18"/>
      <c r="G38" s="82">
        <v>47</v>
      </c>
      <c r="H38" s="636">
        <v>82</v>
      </c>
      <c r="I38" s="636">
        <v>70</v>
      </c>
      <c r="J38" s="636">
        <v>72</v>
      </c>
      <c r="K38" s="636">
        <v>73</v>
      </c>
    </row>
    <row r="39" spans="1:14" ht="15" customHeight="1" thickBot="1" x14ac:dyDescent="0.25">
      <c r="A39" s="52" t="s">
        <v>213</v>
      </c>
      <c r="B39" s="48"/>
      <c r="C39" s="48"/>
      <c r="D39" s="48"/>
      <c r="E39" s="48"/>
      <c r="F39" s="529"/>
      <c r="G39" s="634">
        <v>24</v>
      </c>
      <c r="H39" s="637">
        <v>50</v>
      </c>
      <c r="I39" s="637">
        <v>54</v>
      </c>
      <c r="J39" s="637">
        <v>60</v>
      </c>
      <c r="K39" s="637">
        <v>63</v>
      </c>
    </row>
    <row r="40" spans="1:14" ht="15" customHeight="1" thickBot="1" x14ac:dyDescent="0.25">
      <c r="A40" s="246"/>
      <c r="B40" s="47"/>
      <c r="C40" s="47"/>
      <c r="D40" s="47"/>
      <c r="E40" s="47"/>
      <c r="F40" s="47" t="s">
        <v>34</v>
      </c>
      <c r="G40" s="635">
        <v>394</v>
      </c>
      <c r="H40" s="639">
        <v>575</v>
      </c>
      <c r="I40" s="639">
        <v>551</v>
      </c>
      <c r="J40" s="640">
        <v>530</v>
      </c>
      <c r="K40" s="640">
        <v>555</v>
      </c>
    </row>
    <row r="41" spans="1:14" ht="15" customHeight="1" x14ac:dyDescent="0.2">
      <c r="A41" s="531" t="s">
        <v>556</v>
      </c>
      <c r="B41" s="18"/>
      <c r="C41" s="18"/>
      <c r="D41" s="18"/>
      <c r="E41" s="18"/>
      <c r="F41" s="53"/>
      <c r="G41" s="65">
        <v>199</v>
      </c>
      <c r="H41" s="638">
        <v>278</v>
      </c>
      <c r="I41" s="638">
        <v>291</v>
      </c>
      <c r="J41" s="638">
        <v>306</v>
      </c>
      <c r="K41" s="638">
        <v>319</v>
      </c>
    </row>
    <row r="42" spans="1:14" ht="15" customHeight="1" x14ac:dyDescent="0.2">
      <c r="A42" s="531" t="s">
        <v>557</v>
      </c>
      <c r="B42" s="633"/>
      <c r="C42" s="633"/>
      <c r="D42" s="633"/>
      <c r="E42" s="633"/>
      <c r="F42" s="687"/>
      <c r="G42" s="82">
        <v>195</v>
      </c>
      <c r="H42" s="636">
        <v>297</v>
      </c>
      <c r="I42" s="636">
        <v>260</v>
      </c>
      <c r="J42" s="636">
        <v>224</v>
      </c>
      <c r="K42" s="636">
        <v>236</v>
      </c>
    </row>
    <row r="43" spans="1:14" ht="15" customHeight="1" x14ac:dyDescent="0.2">
      <c r="L43" s="6"/>
      <c r="M43" s="212"/>
    </row>
    <row r="44" spans="1:14" ht="15" customHeight="1" x14ac:dyDescent="0.2">
      <c r="M44" s="212"/>
    </row>
    <row r="45" spans="1:14" ht="17.100000000000001" customHeight="1" x14ac:dyDescent="0.2"/>
    <row r="46" spans="1:14" ht="15" customHeight="1" x14ac:dyDescent="0.2"/>
    <row r="47" spans="1:14" s="43" customFormat="1" ht="15" customHeight="1" x14ac:dyDescent="0.2"/>
    <row r="48" spans="1:14" s="43" customFormat="1" ht="15" customHeight="1" x14ac:dyDescent="0.2"/>
    <row r="49" spans="1:11" s="43" customFormat="1" ht="15" customHeight="1" x14ac:dyDescent="0.2"/>
    <row r="50" spans="1:11" s="43" customFormat="1" ht="15" customHeight="1" x14ac:dyDescent="0.2"/>
    <row r="51" spans="1:11" s="43" customFormat="1" ht="15" customHeight="1" x14ac:dyDescent="0.2"/>
    <row r="52" spans="1:11" s="43" customFormat="1" ht="15" customHeight="1" x14ac:dyDescent="0.2"/>
    <row r="53" spans="1:11" s="43" customFormat="1" ht="15" customHeight="1" x14ac:dyDescent="0.2"/>
    <row r="54" spans="1:11" s="43" customFormat="1" ht="15" customHeight="1" x14ac:dyDescent="0.2"/>
    <row r="55" spans="1:11" s="43" customFormat="1" ht="15" customHeight="1" x14ac:dyDescent="0.2"/>
    <row r="56" spans="1:11" s="43" customFormat="1" ht="15" customHeight="1" x14ac:dyDescent="0.2"/>
    <row r="57" spans="1:11" s="43" customFormat="1" ht="15" customHeight="1" x14ac:dyDescent="0.2"/>
    <row r="58" spans="1:11" s="43" customFormat="1" ht="15" customHeight="1" x14ac:dyDescent="0.2"/>
    <row r="59" spans="1:11" s="43" customFormat="1" ht="15" customHeight="1" x14ac:dyDescent="0.2"/>
    <row r="60" spans="1:11" s="43" customFormat="1" ht="15" customHeight="1" x14ac:dyDescent="0.2">
      <c r="A60"/>
      <c r="B60"/>
      <c r="C60"/>
      <c r="D60"/>
      <c r="E60"/>
      <c r="F60"/>
      <c r="G60"/>
      <c r="H60"/>
      <c r="I60"/>
      <c r="J60"/>
      <c r="K60"/>
    </row>
    <row r="61" spans="1:11" s="43" customFormat="1" ht="15" customHeight="1" x14ac:dyDescent="0.2">
      <c r="A61"/>
      <c r="B61"/>
      <c r="C61"/>
      <c r="D61"/>
      <c r="E61"/>
      <c r="F61"/>
      <c r="G61"/>
      <c r="H61"/>
      <c r="I61"/>
      <c r="J61"/>
      <c r="K61"/>
    </row>
    <row r="62" spans="1:11" s="43" customFormat="1" ht="15" customHeight="1" x14ac:dyDescent="0.2">
      <c r="A62"/>
      <c r="B62"/>
      <c r="C62"/>
      <c r="D62"/>
      <c r="E62"/>
      <c r="F62"/>
      <c r="G62"/>
      <c r="H62"/>
      <c r="I62"/>
      <c r="J62"/>
      <c r="K62"/>
    </row>
    <row r="63" spans="1:11" x14ac:dyDescent="0.2">
      <c r="A63" s="43"/>
      <c r="B63" s="43"/>
      <c r="C63" s="43"/>
      <c r="D63" s="43"/>
      <c r="E63" s="43"/>
      <c r="F63" s="43"/>
      <c r="G63" s="43"/>
      <c r="H63" s="43"/>
      <c r="I63" s="43"/>
      <c r="J63" s="43"/>
    </row>
    <row r="64" spans="1:11" x14ac:dyDescent="0.2">
      <c r="A64" s="43"/>
      <c r="B64" s="43"/>
      <c r="C64" s="43"/>
      <c r="D64" s="43"/>
      <c r="E64" s="43"/>
      <c r="F64" s="43"/>
      <c r="G64" s="43"/>
      <c r="H64" s="43"/>
      <c r="I64" s="43"/>
      <c r="J64" s="43"/>
    </row>
    <row r="65" spans="1:10" x14ac:dyDescent="0.2">
      <c r="A65" s="43"/>
      <c r="B65" s="43"/>
      <c r="C65" s="43"/>
      <c r="D65" s="43"/>
      <c r="E65" s="43"/>
      <c r="F65" s="43"/>
      <c r="G65" s="43"/>
      <c r="H65" s="43"/>
      <c r="I65" s="43"/>
      <c r="J65" s="43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&amp;R- 17 -</oddHeader>
    <oddFooter>&amp;C&amp;A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32BEF-6675-4D03-A3F3-A8CD9B24E7AF}">
  <dimension ref="A2:L47"/>
  <sheetViews>
    <sheetView workbookViewId="0">
      <selection activeCell="E23" sqref="E23"/>
    </sheetView>
  </sheetViews>
  <sheetFormatPr baseColWidth="10" defaultRowHeight="12.75" x14ac:dyDescent="0.2"/>
  <cols>
    <col min="1" max="10" width="8.7109375" customWidth="1"/>
    <col min="11" max="14" width="8.85546875" customWidth="1"/>
  </cols>
  <sheetData>
    <row r="2" spans="1:12" ht="15" customHeight="1" x14ac:dyDescent="0.2">
      <c r="A2" s="11"/>
    </row>
    <row r="3" spans="1:12" ht="15" customHeight="1" x14ac:dyDescent="0.2">
      <c r="A3" s="11"/>
    </row>
    <row r="4" spans="1:12" ht="13.5" customHeight="1" x14ac:dyDescent="0.2"/>
    <row r="5" spans="1:12" ht="15" customHeight="1" x14ac:dyDescent="0.2">
      <c r="A5" s="400" t="s">
        <v>177</v>
      </c>
      <c r="B5" s="372"/>
      <c r="C5" s="372"/>
      <c r="D5" s="377" t="s">
        <v>180</v>
      </c>
      <c r="E5" s="372"/>
      <c r="F5" s="378"/>
      <c r="G5" s="404" t="s">
        <v>181</v>
      </c>
      <c r="H5" s="404"/>
      <c r="I5" s="404"/>
      <c r="J5" s="404"/>
      <c r="K5" s="378"/>
    </row>
    <row r="6" spans="1:12" ht="15" customHeight="1" x14ac:dyDescent="0.2">
      <c r="A6" s="402"/>
      <c r="B6" s="364"/>
      <c r="C6" s="364"/>
      <c r="D6" s="364" t="s">
        <v>179</v>
      </c>
      <c r="E6" s="364"/>
      <c r="F6" s="365"/>
      <c r="G6" s="421" t="s">
        <v>182</v>
      </c>
      <c r="H6" s="421"/>
      <c r="I6" s="364" t="s">
        <v>179</v>
      </c>
      <c r="J6" s="364"/>
      <c r="K6" s="365"/>
    </row>
    <row r="7" spans="1:12" ht="15" customHeight="1" x14ac:dyDescent="0.2">
      <c r="A7" s="248">
        <v>2000</v>
      </c>
      <c r="B7" s="46"/>
      <c r="C7" s="47"/>
      <c r="D7" s="249">
        <v>278101.8</v>
      </c>
      <c r="E7" s="261"/>
      <c r="F7" s="261"/>
      <c r="G7" s="247">
        <v>83</v>
      </c>
      <c r="H7" s="247"/>
      <c r="I7" s="262">
        <v>10274.6</v>
      </c>
      <c r="J7" s="89"/>
      <c r="K7" s="90"/>
    </row>
    <row r="8" spans="1:12" ht="15" customHeight="1" x14ac:dyDescent="0.2">
      <c r="A8" s="248">
        <v>2001</v>
      </c>
      <c r="B8" s="46"/>
      <c r="C8" s="47"/>
      <c r="D8" s="249">
        <v>313135.65000000002</v>
      </c>
      <c r="E8" s="261"/>
      <c r="F8" s="261"/>
      <c r="G8" s="247">
        <v>74</v>
      </c>
      <c r="H8" s="247"/>
      <c r="I8" s="262">
        <v>8589.1</v>
      </c>
      <c r="J8" s="89"/>
      <c r="K8" s="90"/>
    </row>
    <row r="9" spans="1:12" ht="15" customHeight="1" x14ac:dyDescent="0.2">
      <c r="A9" s="770">
        <v>2002</v>
      </c>
      <c r="B9" s="46"/>
      <c r="C9" s="47"/>
      <c r="D9" s="249">
        <v>260708.6</v>
      </c>
      <c r="E9" s="261"/>
      <c r="F9" s="261"/>
      <c r="G9" s="771">
        <v>100</v>
      </c>
      <c r="H9" s="772"/>
      <c r="I9" s="262">
        <v>7248</v>
      </c>
      <c r="J9" s="627"/>
      <c r="K9" s="628"/>
    </row>
    <row r="10" spans="1:12" ht="15" customHeight="1" x14ac:dyDescent="0.2">
      <c r="A10" s="770">
        <v>2003</v>
      </c>
      <c r="B10" s="46"/>
      <c r="C10" s="47"/>
      <c r="D10" s="249">
        <v>234697.45</v>
      </c>
      <c r="E10" s="261"/>
      <c r="F10" s="261"/>
      <c r="G10" s="771">
        <v>102</v>
      </c>
      <c r="H10" s="772"/>
      <c r="I10" s="262">
        <v>8285</v>
      </c>
      <c r="J10" s="627"/>
      <c r="K10" s="628"/>
    </row>
    <row r="11" spans="1:12" ht="15" customHeight="1" x14ac:dyDescent="0.2">
      <c r="A11" s="769">
        <v>2004</v>
      </c>
      <c r="B11" s="46"/>
      <c r="C11" s="47"/>
      <c r="D11" s="249">
        <v>220222.15</v>
      </c>
      <c r="E11" s="261"/>
      <c r="F11" s="261"/>
      <c r="G11" s="771">
        <v>129</v>
      </c>
      <c r="H11" s="772"/>
      <c r="I11" s="262">
        <v>7741.1</v>
      </c>
      <c r="J11" s="627"/>
      <c r="K11" s="628"/>
      <c r="L11" s="6"/>
    </row>
    <row r="12" spans="1:12" ht="15" customHeight="1" x14ac:dyDescent="0.2">
      <c r="A12" s="655"/>
      <c r="B12" s="39"/>
      <c r="C12" s="39"/>
      <c r="D12" s="258"/>
      <c r="E12" s="259"/>
      <c r="F12" s="259"/>
      <c r="G12" s="675"/>
      <c r="H12" s="675"/>
      <c r="I12" s="260"/>
      <c r="J12" s="260"/>
      <c r="K12" s="260"/>
      <c r="L12" s="6"/>
    </row>
    <row r="13" spans="1:12" ht="15" customHeight="1" x14ac:dyDescent="0.2">
      <c r="A13" s="655"/>
      <c r="B13" s="39"/>
      <c r="C13" s="39"/>
      <c r="D13" s="258"/>
      <c r="E13" s="259"/>
      <c r="F13" s="259"/>
      <c r="G13" s="675"/>
      <c r="H13" s="675"/>
      <c r="I13" s="260"/>
      <c r="J13" s="260"/>
      <c r="K13" s="260"/>
    </row>
    <row r="14" spans="1:12" ht="15" customHeight="1" x14ac:dyDescent="0.2">
      <c r="A14" s="655"/>
      <c r="B14" s="39"/>
      <c r="C14" s="39"/>
      <c r="D14" s="258"/>
      <c r="E14" s="259"/>
      <c r="F14" s="259"/>
      <c r="G14" s="675"/>
      <c r="H14" s="675"/>
      <c r="I14" s="260"/>
      <c r="J14" s="260"/>
      <c r="K14" s="260"/>
    </row>
    <row r="15" spans="1:12" ht="15" customHeight="1" x14ac:dyDescent="0.2">
      <c r="A15" s="655"/>
      <c r="B15" s="39"/>
      <c r="C15" s="39"/>
      <c r="D15" s="258"/>
      <c r="E15" s="259"/>
      <c r="F15" s="259"/>
      <c r="G15" s="675"/>
      <c r="H15" s="675"/>
      <c r="I15" s="260"/>
      <c r="J15" s="260"/>
      <c r="K15" s="260"/>
    </row>
    <row r="16" spans="1:12" ht="15" customHeight="1" x14ac:dyDescent="0.2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</row>
    <row r="17" spans="1:11" ht="15" customHeight="1" x14ac:dyDescent="0.2">
      <c r="A17" s="513" t="s">
        <v>176</v>
      </c>
      <c r="B17" s="514"/>
      <c r="C17" s="514"/>
      <c r="D17" s="514"/>
      <c r="E17" s="514"/>
      <c r="F17" s="703"/>
      <c r="G17" s="763"/>
      <c r="H17" s="704"/>
      <c r="I17" s="704"/>
      <c r="J17" s="704"/>
      <c r="K17" s="764"/>
    </row>
    <row r="18" spans="1:11" ht="15" customHeight="1" x14ac:dyDescent="0.2">
      <c r="A18" s="765" t="s">
        <v>177</v>
      </c>
      <c r="B18" s="670" t="s">
        <v>178</v>
      </c>
      <c r="C18" s="670"/>
      <c r="D18" s="670"/>
      <c r="E18" s="670"/>
      <c r="F18" s="766"/>
      <c r="G18" s="767"/>
      <c r="H18" s="768"/>
      <c r="I18" s="1110" t="s">
        <v>179</v>
      </c>
      <c r="J18" s="1111"/>
      <c r="K18" s="1112"/>
    </row>
    <row r="19" spans="1:11" ht="15" customHeight="1" x14ac:dyDescent="0.2">
      <c r="A19" s="248">
        <v>2001</v>
      </c>
      <c r="B19" s="47"/>
      <c r="C19" s="47"/>
      <c r="D19" s="550">
        <v>317</v>
      </c>
      <c r="E19" s="47"/>
      <c r="F19" s="667"/>
      <c r="G19" s="692"/>
      <c r="H19" s="693"/>
      <c r="I19" s="1099">
        <v>140276</v>
      </c>
      <c r="J19" s="1100"/>
      <c r="K19" s="1101"/>
    </row>
    <row r="20" spans="1:11" ht="15" customHeight="1" x14ac:dyDescent="0.2">
      <c r="A20" s="71">
        <v>2002</v>
      </c>
      <c r="B20" s="18"/>
      <c r="C20" s="18"/>
      <c r="D20" s="117">
        <v>330</v>
      </c>
      <c r="E20" s="18"/>
      <c r="F20" s="689"/>
      <c r="G20" s="690"/>
      <c r="H20" s="691"/>
      <c r="I20" s="1099">
        <v>131260</v>
      </c>
      <c r="J20" s="1100"/>
      <c r="K20" s="1101"/>
    </row>
    <row r="21" spans="1:11" ht="15" customHeight="1" x14ac:dyDescent="0.2">
      <c r="A21" s="600">
        <v>2003</v>
      </c>
      <c r="B21" s="47"/>
      <c r="C21" s="47"/>
      <c r="D21" s="550">
        <v>306</v>
      </c>
      <c r="E21" s="47"/>
      <c r="F21" s="47"/>
      <c r="G21" s="692"/>
      <c r="H21" s="693"/>
      <c r="I21" s="1099">
        <v>132416</v>
      </c>
      <c r="J21" s="1100"/>
      <c r="K21" s="1101"/>
    </row>
    <row r="22" spans="1:11" ht="15" customHeight="1" x14ac:dyDescent="0.2">
      <c r="A22" s="676">
        <v>2004</v>
      </c>
      <c r="B22" s="47"/>
      <c r="C22" s="47"/>
      <c r="D22" s="550">
        <v>308</v>
      </c>
      <c r="E22" s="47"/>
      <c r="F22" s="47"/>
      <c r="G22" s="692"/>
      <c r="H22" s="693"/>
      <c r="I22" s="1099">
        <v>122366</v>
      </c>
      <c r="J22" s="1100"/>
      <c r="K22" s="1101"/>
    </row>
    <row r="23" spans="1:11" ht="15" customHeight="1" x14ac:dyDescent="0.2">
      <c r="A23" s="695"/>
      <c r="B23" s="39"/>
      <c r="C23" s="39"/>
      <c r="D23" s="9"/>
      <c r="E23" s="39"/>
      <c r="F23" s="39"/>
      <c r="G23" s="688"/>
      <c r="H23" s="673"/>
      <c r="I23" s="694"/>
      <c r="J23" s="694"/>
      <c r="K23" s="694"/>
    </row>
    <row r="25" spans="1:11" ht="15" customHeight="1" x14ac:dyDescent="0.2">
      <c r="A25" s="499" t="s">
        <v>188</v>
      </c>
      <c r="B25" s="574"/>
      <c r="C25" s="574"/>
      <c r="D25" s="574"/>
      <c r="E25" s="574"/>
      <c r="F25" s="1102">
        <v>2002</v>
      </c>
      <c r="G25" s="1103"/>
      <c r="H25" s="1104">
        <v>2003</v>
      </c>
      <c r="I25" s="1105"/>
      <c r="J25" s="1106">
        <v>2004</v>
      </c>
      <c r="K25" s="1107"/>
    </row>
    <row r="26" spans="1:11" ht="15" customHeight="1" x14ac:dyDescent="0.2">
      <c r="A26" s="246" t="s">
        <v>732</v>
      </c>
      <c r="B26" s="277"/>
      <c r="C26" s="277"/>
      <c r="D26" s="277"/>
      <c r="E26" s="277"/>
      <c r="F26" s="1108">
        <v>334</v>
      </c>
      <c r="G26" s="1109"/>
      <c r="H26" s="1108">
        <v>315</v>
      </c>
      <c r="I26" s="1109"/>
      <c r="J26" s="1108">
        <v>350</v>
      </c>
      <c r="K26" s="1109"/>
    </row>
    <row r="27" spans="1:11" ht="15" customHeight="1" x14ac:dyDescent="0.2">
      <c r="A27" s="7" t="s">
        <v>163</v>
      </c>
      <c r="B27" s="8"/>
      <c r="C27" s="8"/>
      <c r="D27" s="8"/>
      <c r="E27" s="8"/>
      <c r="F27" s="1097">
        <v>32003</v>
      </c>
      <c r="G27" s="1098"/>
      <c r="H27" s="1097">
        <v>31360</v>
      </c>
      <c r="I27" s="1098"/>
      <c r="J27" s="1097">
        <v>33745</v>
      </c>
      <c r="K27" s="1098"/>
    </row>
    <row r="28" spans="1:11" ht="15" customHeight="1" x14ac:dyDescent="0.2">
      <c r="A28" s="6"/>
      <c r="B28" s="6"/>
      <c r="C28" s="6"/>
      <c r="D28" s="6"/>
      <c r="E28" s="6"/>
      <c r="F28" s="696"/>
      <c r="G28" s="696"/>
      <c r="H28" s="696"/>
      <c r="I28" s="696"/>
      <c r="J28" s="696"/>
      <c r="K28" s="696"/>
    </row>
    <row r="33" spans="1:11" x14ac:dyDescent="0.2">
      <c r="A33" s="373" t="s">
        <v>189</v>
      </c>
      <c r="B33" s="374"/>
      <c r="C33" s="374"/>
      <c r="D33" s="374"/>
      <c r="E33" s="374"/>
      <c r="F33" s="578"/>
      <c r="G33" s="668">
        <v>2000</v>
      </c>
      <c r="H33" s="659">
        <v>2001</v>
      </c>
      <c r="I33" s="659">
        <v>2002</v>
      </c>
      <c r="J33" s="668">
        <v>2003</v>
      </c>
      <c r="K33" s="672">
        <v>2004</v>
      </c>
    </row>
    <row r="34" spans="1:11" x14ac:dyDescent="0.2">
      <c r="A34" s="52" t="s">
        <v>190</v>
      </c>
      <c r="B34" s="48"/>
      <c r="C34" s="48"/>
      <c r="D34" s="48"/>
      <c r="E34" s="48"/>
      <c r="F34" s="314"/>
      <c r="G34" s="671">
        <v>24</v>
      </c>
      <c r="H34" s="661">
        <v>23</v>
      </c>
      <c r="I34" s="662">
        <v>19</v>
      </c>
      <c r="J34" s="669">
        <v>18</v>
      </c>
      <c r="K34" s="669">
        <v>21</v>
      </c>
    </row>
    <row r="35" spans="1:11" x14ac:dyDescent="0.2">
      <c r="A35" s="46" t="s">
        <v>191</v>
      </c>
      <c r="B35" s="47"/>
      <c r="C35" s="47"/>
      <c r="D35" s="47"/>
      <c r="E35" s="47"/>
      <c r="F35" s="277"/>
      <c r="G35" s="667">
        <v>11</v>
      </c>
      <c r="H35" s="82">
        <v>13</v>
      </c>
      <c r="I35" s="660">
        <v>15</v>
      </c>
      <c r="J35" s="665">
        <v>14</v>
      </c>
      <c r="K35" s="665">
        <v>16</v>
      </c>
    </row>
    <row r="36" spans="1:11" x14ac:dyDescent="0.2">
      <c r="A36" s="51" t="s">
        <v>192</v>
      </c>
      <c r="B36" s="39"/>
      <c r="C36" s="39"/>
      <c r="D36" s="39"/>
      <c r="E36" s="39"/>
      <c r="F36" s="6"/>
      <c r="G36" s="206">
        <v>14</v>
      </c>
      <c r="H36" s="663">
        <v>28</v>
      </c>
      <c r="I36" s="664">
        <v>21</v>
      </c>
      <c r="J36" s="87">
        <v>22</v>
      </c>
      <c r="K36" s="87">
        <v>27</v>
      </c>
    </row>
    <row r="37" spans="1:11" x14ac:dyDescent="0.2">
      <c r="A37" s="46" t="s">
        <v>193</v>
      </c>
      <c r="B37" s="47"/>
      <c r="C37" s="47"/>
      <c r="D37" s="47"/>
      <c r="E37" s="47"/>
      <c r="F37" s="277"/>
      <c r="G37" s="667">
        <v>7</v>
      </c>
      <c r="H37" s="82">
        <v>9</v>
      </c>
      <c r="I37" s="660">
        <v>14</v>
      </c>
      <c r="J37" s="665">
        <v>15</v>
      </c>
      <c r="K37" s="665">
        <v>14</v>
      </c>
    </row>
    <row r="38" spans="1:11" x14ac:dyDescent="0.2">
      <c r="A38" s="51" t="s">
        <v>194</v>
      </c>
      <c r="B38" s="39"/>
      <c r="C38" s="39"/>
      <c r="D38" s="39"/>
      <c r="E38" s="39"/>
      <c r="F38" s="6"/>
      <c r="G38" s="206">
        <v>40</v>
      </c>
      <c r="H38" s="663">
        <v>42</v>
      </c>
      <c r="I38" s="664">
        <v>49</v>
      </c>
      <c r="J38" s="87">
        <v>59</v>
      </c>
      <c r="K38" s="87">
        <v>50</v>
      </c>
    </row>
    <row r="39" spans="1:11" x14ac:dyDescent="0.2">
      <c r="A39" s="52" t="s">
        <v>195</v>
      </c>
      <c r="B39" s="48"/>
      <c r="C39" s="48"/>
      <c r="D39" s="48"/>
      <c r="E39" s="48"/>
      <c r="F39" s="314"/>
      <c r="G39" s="671">
        <v>1</v>
      </c>
      <c r="H39" s="661">
        <v>3</v>
      </c>
      <c r="I39" s="662">
        <v>1</v>
      </c>
      <c r="J39" s="669">
        <v>3</v>
      </c>
      <c r="K39" s="669">
        <v>0</v>
      </c>
    </row>
    <row r="40" spans="1:11" x14ac:dyDescent="0.2">
      <c r="A40" s="46" t="s">
        <v>196</v>
      </c>
      <c r="B40" s="47"/>
      <c r="C40" s="47"/>
      <c r="D40" s="47"/>
      <c r="E40" s="47"/>
      <c r="F40" s="277"/>
      <c r="G40" s="667">
        <v>2</v>
      </c>
      <c r="H40" s="82">
        <v>3</v>
      </c>
      <c r="I40" s="660">
        <v>2</v>
      </c>
      <c r="J40" s="665">
        <v>0</v>
      </c>
      <c r="K40" s="665">
        <v>1</v>
      </c>
    </row>
    <row r="41" spans="1:11" x14ac:dyDescent="0.2">
      <c r="A41" s="51" t="s">
        <v>493</v>
      </c>
      <c r="B41" s="39"/>
      <c r="C41" s="39"/>
      <c r="D41" s="39"/>
      <c r="E41" s="39"/>
      <c r="F41" s="6"/>
      <c r="G41" s="206">
        <v>4</v>
      </c>
      <c r="H41" s="663">
        <v>2</v>
      </c>
      <c r="I41" s="664">
        <v>1</v>
      </c>
      <c r="J41" s="87">
        <v>4</v>
      </c>
      <c r="K41" s="87">
        <v>5</v>
      </c>
    </row>
    <row r="42" spans="1:11" x14ac:dyDescent="0.2">
      <c r="A42" s="774"/>
      <c r="B42" s="48"/>
      <c r="C42" s="48"/>
      <c r="D42" s="48"/>
      <c r="E42" s="314"/>
      <c r="F42" s="774" t="s">
        <v>34</v>
      </c>
      <c r="G42" s="671">
        <f>SUM(G34:G41)</f>
        <v>103</v>
      </c>
      <c r="H42" s="82">
        <f>SUM(H34:H41)</f>
        <v>123</v>
      </c>
      <c r="I42" s="660">
        <f>SUM(I34:I41)</f>
        <v>122</v>
      </c>
      <c r="J42" s="666">
        <f>SUM(J34:J41)</f>
        <v>135</v>
      </c>
      <c r="K42" s="666">
        <f>SUM(K34:K41)</f>
        <v>134</v>
      </c>
    </row>
    <row r="43" spans="1:11" x14ac:dyDescent="0.2">
      <c r="A43" s="513" t="s">
        <v>581</v>
      </c>
      <c r="B43" s="514"/>
      <c r="C43" s="514"/>
      <c r="D43" s="514"/>
      <c r="E43" s="514"/>
      <c r="F43" s="779" t="s">
        <v>113</v>
      </c>
      <c r="G43" s="665">
        <v>75036</v>
      </c>
      <c r="H43" s="86">
        <v>70326</v>
      </c>
      <c r="I43" s="601">
        <v>68936</v>
      </c>
      <c r="J43" s="86">
        <v>87810</v>
      </c>
      <c r="K43" s="86">
        <v>101909</v>
      </c>
    </row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</sheetData>
  <mergeCells count="14">
    <mergeCell ref="I18:K18"/>
    <mergeCell ref="I19:K19"/>
    <mergeCell ref="I20:K20"/>
    <mergeCell ref="I21:K21"/>
    <mergeCell ref="F27:G27"/>
    <mergeCell ref="H27:I27"/>
    <mergeCell ref="J27:K27"/>
    <mergeCell ref="I22:K22"/>
    <mergeCell ref="F25:G25"/>
    <mergeCell ref="H25:I25"/>
    <mergeCell ref="J25:K25"/>
    <mergeCell ref="F26:G26"/>
    <mergeCell ref="H26:I26"/>
    <mergeCell ref="J26:K26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Header>&amp;R- 18 -</oddHead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7BA64-FA0B-40D5-ADD3-555901E060EF}">
  <dimension ref="A1:H127"/>
  <sheetViews>
    <sheetView topLeftCell="A39" workbookViewId="0">
      <selection activeCell="I35" sqref="I35"/>
    </sheetView>
  </sheetViews>
  <sheetFormatPr baseColWidth="10" defaultRowHeight="12.75" x14ac:dyDescent="0.2"/>
  <sheetData>
    <row r="1" spans="1:7" x14ac:dyDescent="0.2">
      <c r="E1" s="11" t="s">
        <v>352</v>
      </c>
    </row>
    <row r="2" spans="1:7" x14ac:dyDescent="0.2">
      <c r="B2" s="226" t="s">
        <v>350</v>
      </c>
      <c r="C2" s="226" t="s">
        <v>351</v>
      </c>
      <c r="F2" s="226" t="s">
        <v>353</v>
      </c>
      <c r="G2" s="226" t="s">
        <v>354</v>
      </c>
    </row>
    <row r="3" spans="1:7" x14ac:dyDescent="0.2">
      <c r="A3">
        <v>74</v>
      </c>
      <c r="B3">
        <v>137</v>
      </c>
      <c r="C3">
        <v>46</v>
      </c>
      <c r="E3">
        <v>58</v>
      </c>
      <c r="F3" s="59">
        <v>1528</v>
      </c>
      <c r="G3" s="60">
        <v>1443</v>
      </c>
    </row>
    <row r="4" spans="1:7" x14ac:dyDescent="0.2">
      <c r="A4">
        <v>75</v>
      </c>
      <c r="B4">
        <v>123</v>
      </c>
      <c r="C4">
        <v>64</v>
      </c>
      <c r="E4">
        <v>59</v>
      </c>
      <c r="F4" s="59">
        <v>1600</v>
      </c>
      <c r="G4" s="60">
        <v>1357</v>
      </c>
    </row>
    <row r="5" spans="1:7" x14ac:dyDescent="0.2">
      <c r="A5">
        <v>76</v>
      </c>
      <c r="B5">
        <v>107</v>
      </c>
      <c r="C5">
        <v>58</v>
      </c>
      <c r="E5">
        <v>60</v>
      </c>
      <c r="F5" s="59">
        <v>2090</v>
      </c>
      <c r="G5" s="60">
        <v>1699</v>
      </c>
    </row>
    <row r="6" spans="1:7" x14ac:dyDescent="0.2">
      <c r="A6">
        <v>77</v>
      </c>
      <c r="B6">
        <v>122</v>
      </c>
      <c r="C6">
        <v>61</v>
      </c>
      <c r="E6">
        <v>61</v>
      </c>
      <c r="F6" s="59">
        <v>2173</v>
      </c>
      <c r="G6" s="60">
        <v>2108</v>
      </c>
    </row>
    <row r="7" spans="1:7" x14ac:dyDescent="0.2">
      <c r="A7">
        <v>78</v>
      </c>
      <c r="B7">
        <v>105</v>
      </c>
      <c r="C7">
        <v>60</v>
      </c>
      <c r="E7">
        <v>62</v>
      </c>
      <c r="F7" s="59">
        <v>2317</v>
      </c>
      <c r="G7" s="60">
        <v>2068</v>
      </c>
    </row>
    <row r="8" spans="1:7" x14ac:dyDescent="0.2">
      <c r="A8">
        <v>79</v>
      </c>
      <c r="B8">
        <v>116</v>
      </c>
      <c r="C8">
        <v>59</v>
      </c>
      <c r="E8">
        <v>63</v>
      </c>
      <c r="F8" s="59">
        <v>2292</v>
      </c>
      <c r="G8" s="60">
        <v>1955</v>
      </c>
    </row>
    <row r="9" spans="1:7" x14ac:dyDescent="0.2">
      <c r="A9">
        <v>80</v>
      </c>
      <c r="B9">
        <v>124</v>
      </c>
      <c r="C9">
        <v>62</v>
      </c>
      <c r="E9">
        <v>64</v>
      </c>
      <c r="F9" s="59">
        <v>2092</v>
      </c>
      <c r="G9" s="60">
        <v>2114</v>
      </c>
    </row>
    <row r="10" spans="1:7" x14ac:dyDescent="0.2">
      <c r="A10">
        <v>81</v>
      </c>
      <c r="B10">
        <v>123</v>
      </c>
      <c r="C10">
        <v>50</v>
      </c>
      <c r="E10">
        <v>65</v>
      </c>
      <c r="F10" s="59">
        <v>1940</v>
      </c>
      <c r="G10" s="60">
        <v>2003</v>
      </c>
    </row>
    <row r="11" spans="1:7" x14ac:dyDescent="0.2">
      <c r="A11">
        <v>82</v>
      </c>
      <c r="B11">
        <v>120</v>
      </c>
      <c r="C11">
        <v>79</v>
      </c>
      <c r="E11">
        <v>66</v>
      </c>
      <c r="F11" s="59">
        <v>2019</v>
      </c>
      <c r="G11" s="60">
        <v>1803</v>
      </c>
    </row>
    <row r="12" spans="1:7" x14ac:dyDescent="0.2">
      <c r="A12">
        <v>83</v>
      </c>
      <c r="B12">
        <v>124</v>
      </c>
      <c r="C12">
        <v>64</v>
      </c>
      <c r="E12">
        <v>67</v>
      </c>
      <c r="F12" s="59">
        <v>1956</v>
      </c>
      <c r="G12" s="60">
        <v>1876</v>
      </c>
    </row>
    <row r="13" spans="1:7" x14ac:dyDescent="0.2">
      <c r="A13">
        <v>84</v>
      </c>
      <c r="B13">
        <v>105</v>
      </c>
      <c r="C13">
        <v>81</v>
      </c>
      <c r="E13">
        <v>68</v>
      </c>
      <c r="F13" s="59">
        <v>2042</v>
      </c>
      <c r="G13" s="60">
        <v>1924</v>
      </c>
    </row>
    <row r="14" spans="1:7" x14ac:dyDescent="0.2">
      <c r="A14">
        <v>85</v>
      </c>
      <c r="B14">
        <v>142</v>
      </c>
      <c r="C14">
        <v>64</v>
      </c>
      <c r="E14">
        <v>69</v>
      </c>
      <c r="F14" s="59">
        <v>2427</v>
      </c>
      <c r="G14" s="60">
        <v>2011</v>
      </c>
    </row>
    <row r="15" spans="1:7" x14ac:dyDescent="0.2">
      <c r="A15">
        <v>86</v>
      </c>
      <c r="B15">
        <v>109</v>
      </c>
      <c r="C15">
        <v>64</v>
      </c>
      <c r="E15">
        <v>70</v>
      </c>
      <c r="F15" s="59">
        <v>2508</v>
      </c>
      <c r="G15" s="60">
        <v>2032</v>
      </c>
    </row>
    <row r="16" spans="1:7" x14ac:dyDescent="0.2">
      <c r="A16">
        <v>87</v>
      </c>
      <c r="B16">
        <v>128</v>
      </c>
      <c r="C16">
        <v>75</v>
      </c>
      <c r="E16">
        <v>71</v>
      </c>
      <c r="F16" s="59">
        <v>2802</v>
      </c>
      <c r="G16" s="60">
        <v>2899</v>
      </c>
    </row>
    <row r="17" spans="1:7" x14ac:dyDescent="0.2">
      <c r="A17">
        <v>88</v>
      </c>
      <c r="B17">
        <v>130</v>
      </c>
      <c r="C17">
        <v>70</v>
      </c>
      <c r="E17">
        <v>72</v>
      </c>
      <c r="F17" s="59">
        <v>2334</v>
      </c>
      <c r="G17" s="60">
        <v>1899</v>
      </c>
    </row>
    <row r="18" spans="1:7" x14ac:dyDescent="0.2">
      <c r="A18">
        <v>89</v>
      </c>
      <c r="B18">
        <v>125</v>
      </c>
      <c r="C18">
        <v>63</v>
      </c>
      <c r="E18">
        <v>73</v>
      </c>
      <c r="F18" s="59">
        <v>2500</v>
      </c>
      <c r="G18" s="60">
        <v>2583</v>
      </c>
    </row>
    <row r="19" spans="1:7" x14ac:dyDescent="0.2">
      <c r="A19">
        <v>90</v>
      </c>
      <c r="B19">
        <v>126</v>
      </c>
      <c r="C19">
        <v>72</v>
      </c>
      <c r="E19">
        <v>74</v>
      </c>
      <c r="F19" s="59">
        <v>1824</v>
      </c>
      <c r="G19" s="60">
        <v>2314</v>
      </c>
    </row>
    <row r="20" spans="1:7" x14ac:dyDescent="0.2">
      <c r="A20">
        <v>91</v>
      </c>
      <c r="B20">
        <v>142</v>
      </c>
      <c r="C20">
        <v>75</v>
      </c>
      <c r="E20">
        <v>75</v>
      </c>
      <c r="F20" s="59">
        <v>1879</v>
      </c>
      <c r="G20" s="60">
        <v>2258</v>
      </c>
    </row>
    <row r="21" spans="1:7" x14ac:dyDescent="0.2">
      <c r="A21">
        <v>92</v>
      </c>
      <c r="B21">
        <v>140</v>
      </c>
      <c r="C21">
        <v>68</v>
      </c>
      <c r="E21">
        <v>76</v>
      </c>
      <c r="F21" s="59">
        <v>2197</v>
      </c>
      <c r="G21" s="60">
        <v>2506</v>
      </c>
    </row>
    <row r="22" spans="1:7" x14ac:dyDescent="0.2">
      <c r="A22">
        <v>93</v>
      </c>
      <c r="B22">
        <v>156</v>
      </c>
      <c r="C22">
        <v>77</v>
      </c>
      <c r="E22">
        <v>77</v>
      </c>
      <c r="F22" s="59">
        <v>1418</v>
      </c>
      <c r="G22" s="60">
        <v>1556</v>
      </c>
    </row>
    <row r="23" spans="1:7" x14ac:dyDescent="0.2">
      <c r="A23">
        <v>94</v>
      </c>
      <c r="B23">
        <v>131</v>
      </c>
      <c r="C23">
        <v>88</v>
      </c>
      <c r="E23">
        <v>78</v>
      </c>
      <c r="F23" s="59">
        <v>1790</v>
      </c>
      <c r="G23" s="60">
        <v>1887</v>
      </c>
    </row>
    <row r="24" spans="1:7" x14ac:dyDescent="0.2">
      <c r="A24">
        <v>95</v>
      </c>
      <c r="B24">
        <v>117</v>
      </c>
      <c r="C24">
        <v>79</v>
      </c>
      <c r="E24">
        <v>79</v>
      </c>
      <c r="F24" s="59">
        <v>1712</v>
      </c>
      <c r="G24" s="60">
        <v>1808</v>
      </c>
    </row>
    <row r="25" spans="1:7" x14ac:dyDescent="0.2">
      <c r="A25">
        <v>96</v>
      </c>
      <c r="B25">
        <v>133</v>
      </c>
      <c r="C25">
        <v>94</v>
      </c>
      <c r="E25">
        <v>80</v>
      </c>
      <c r="F25" s="59">
        <v>2139</v>
      </c>
      <c r="G25" s="60">
        <v>2223</v>
      </c>
    </row>
    <row r="26" spans="1:7" x14ac:dyDescent="0.2">
      <c r="A26">
        <v>97</v>
      </c>
      <c r="B26">
        <v>123</v>
      </c>
      <c r="C26">
        <v>75</v>
      </c>
      <c r="E26">
        <v>81</v>
      </c>
      <c r="F26" s="59">
        <v>1932</v>
      </c>
      <c r="G26" s="60">
        <v>1843</v>
      </c>
    </row>
    <row r="27" spans="1:7" x14ac:dyDescent="0.2">
      <c r="A27">
        <v>98</v>
      </c>
      <c r="B27">
        <v>112</v>
      </c>
      <c r="C27">
        <v>73</v>
      </c>
      <c r="E27">
        <v>82</v>
      </c>
      <c r="F27" s="59">
        <v>1696</v>
      </c>
      <c r="G27" s="60">
        <v>1872</v>
      </c>
    </row>
    <row r="28" spans="1:7" x14ac:dyDescent="0.2">
      <c r="A28">
        <v>99</v>
      </c>
      <c r="B28">
        <v>146</v>
      </c>
      <c r="C28">
        <v>94</v>
      </c>
      <c r="E28">
        <v>83</v>
      </c>
      <c r="F28" s="59">
        <v>1621</v>
      </c>
      <c r="G28" s="60">
        <v>1706</v>
      </c>
    </row>
    <row r="29" spans="1:7" x14ac:dyDescent="0.2">
      <c r="A29" s="303">
        <v>0</v>
      </c>
      <c r="B29">
        <v>139</v>
      </c>
      <c r="C29">
        <v>77</v>
      </c>
      <c r="E29">
        <v>84</v>
      </c>
      <c r="F29" s="59">
        <v>1936</v>
      </c>
      <c r="G29" s="60">
        <v>1720</v>
      </c>
    </row>
    <row r="30" spans="1:7" x14ac:dyDescent="0.2">
      <c r="A30" s="303">
        <v>1</v>
      </c>
      <c r="B30">
        <v>134</v>
      </c>
      <c r="C30">
        <v>82</v>
      </c>
      <c r="E30">
        <v>85</v>
      </c>
      <c r="F30" s="59">
        <v>1764</v>
      </c>
      <c r="G30" s="60">
        <v>1690</v>
      </c>
    </row>
    <row r="31" spans="1:7" x14ac:dyDescent="0.2">
      <c r="A31" s="303">
        <v>2</v>
      </c>
      <c r="B31">
        <v>175</v>
      </c>
      <c r="C31">
        <v>91</v>
      </c>
      <c r="E31">
        <v>86</v>
      </c>
      <c r="F31" s="59">
        <v>1683</v>
      </c>
      <c r="G31" s="60">
        <v>1757</v>
      </c>
    </row>
    <row r="32" spans="1:7" x14ac:dyDescent="0.2">
      <c r="A32" s="303">
        <v>3</v>
      </c>
      <c r="B32">
        <v>162</v>
      </c>
      <c r="C32">
        <v>92</v>
      </c>
      <c r="E32">
        <v>87</v>
      </c>
      <c r="F32" s="59">
        <v>1755</v>
      </c>
      <c r="G32" s="60">
        <v>1774</v>
      </c>
    </row>
    <row r="33" spans="1:7" x14ac:dyDescent="0.2">
      <c r="A33" s="303">
        <v>4</v>
      </c>
      <c r="B33">
        <v>147</v>
      </c>
      <c r="C33">
        <v>107</v>
      </c>
      <c r="E33">
        <v>88</v>
      </c>
      <c r="F33" s="59">
        <v>1950</v>
      </c>
      <c r="G33" s="60">
        <v>2003</v>
      </c>
    </row>
    <row r="34" spans="1:7" x14ac:dyDescent="0.2">
      <c r="E34">
        <v>89</v>
      </c>
      <c r="F34" s="59">
        <v>1969</v>
      </c>
      <c r="G34" s="60">
        <v>1947</v>
      </c>
    </row>
    <row r="35" spans="1:7" x14ac:dyDescent="0.2">
      <c r="A35" s="11" t="s">
        <v>355</v>
      </c>
      <c r="E35">
        <v>90</v>
      </c>
      <c r="F35" s="59">
        <v>2194</v>
      </c>
      <c r="G35" s="60">
        <v>1993</v>
      </c>
    </row>
    <row r="36" spans="1:7" x14ac:dyDescent="0.2">
      <c r="A36" t="s">
        <v>356</v>
      </c>
      <c r="E36">
        <v>91</v>
      </c>
      <c r="F36" s="59">
        <v>2142</v>
      </c>
      <c r="G36" s="60">
        <v>1794</v>
      </c>
    </row>
    <row r="37" spans="1:7" x14ac:dyDescent="0.2">
      <c r="A37">
        <v>14</v>
      </c>
      <c r="B37">
        <v>985</v>
      </c>
      <c r="E37">
        <v>92</v>
      </c>
      <c r="F37" s="59">
        <v>1924</v>
      </c>
      <c r="G37" s="60">
        <v>1995</v>
      </c>
    </row>
    <row r="38" spans="1:7" x14ac:dyDescent="0.2">
      <c r="A38">
        <v>15</v>
      </c>
      <c r="B38">
        <v>1002</v>
      </c>
      <c r="E38">
        <v>93</v>
      </c>
      <c r="F38" s="59">
        <v>1743</v>
      </c>
      <c r="G38" s="60">
        <v>1825</v>
      </c>
    </row>
    <row r="39" spans="1:7" x14ac:dyDescent="0.2">
      <c r="A39">
        <v>16</v>
      </c>
      <c r="B39">
        <v>1019</v>
      </c>
      <c r="E39">
        <v>94</v>
      </c>
      <c r="F39" s="59">
        <v>1737</v>
      </c>
      <c r="G39" s="60">
        <v>1768</v>
      </c>
    </row>
    <row r="40" spans="1:7" x14ac:dyDescent="0.2">
      <c r="A40">
        <v>17</v>
      </c>
      <c r="B40">
        <v>1036</v>
      </c>
      <c r="E40">
        <v>95</v>
      </c>
      <c r="F40" s="59">
        <v>1746</v>
      </c>
      <c r="G40" s="60">
        <v>1878</v>
      </c>
    </row>
    <row r="41" spans="1:7" x14ac:dyDescent="0.2">
      <c r="A41">
        <v>18</v>
      </c>
      <c r="B41">
        <v>1053</v>
      </c>
      <c r="E41">
        <v>96</v>
      </c>
      <c r="F41" s="59">
        <v>1680</v>
      </c>
      <c r="G41" s="59">
        <v>1885</v>
      </c>
    </row>
    <row r="42" spans="1:7" x14ac:dyDescent="0.2">
      <c r="A42">
        <v>19</v>
      </c>
      <c r="B42">
        <v>1070</v>
      </c>
      <c r="E42">
        <v>97</v>
      </c>
      <c r="F42" s="59">
        <v>1453</v>
      </c>
      <c r="G42" s="59">
        <v>1590</v>
      </c>
    </row>
    <row r="43" spans="1:7" x14ac:dyDescent="0.2">
      <c r="A43">
        <v>20</v>
      </c>
      <c r="B43">
        <v>1087</v>
      </c>
      <c r="E43">
        <v>98</v>
      </c>
      <c r="F43" s="59">
        <v>1604</v>
      </c>
      <c r="G43" s="59">
        <v>1373</v>
      </c>
    </row>
    <row r="44" spans="1:7" x14ac:dyDescent="0.2">
      <c r="A44">
        <v>21</v>
      </c>
      <c r="B44">
        <v>1104</v>
      </c>
      <c r="E44">
        <v>99</v>
      </c>
      <c r="F44" s="59">
        <v>1792</v>
      </c>
      <c r="G44" s="59">
        <v>1513</v>
      </c>
    </row>
    <row r="45" spans="1:7" x14ac:dyDescent="0.2">
      <c r="A45">
        <v>22</v>
      </c>
      <c r="B45">
        <v>1121</v>
      </c>
      <c r="E45" s="303">
        <v>0</v>
      </c>
      <c r="F45" s="59">
        <v>1744</v>
      </c>
      <c r="G45" s="59">
        <v>1429</v>
      </c>
    </row>
    <row r="46" spans="1:7" x14ac:dyDescent="0.2">
      <c r="A46">
        <v>23</v>
      </c>
      <c r="B46">
        <v>1138</v>
      </c>
      <c r="E46" s="303">
        <v>1</v>
      </c>
      <c r="F46" s="59">
        <v>1683</v>
      </c>
      <c r="G46" s="59">
        <v>1464</v>
      </c>
    </row>
    <row r="47" spans="1:7" x14ac:dyDescent="0.2">
      <c r="A47">
        <v>24</v>
      </c>
      <c r="B47">
        <v>1155</v>
      </c>
      <c r="E47" s="303">
        <v>2</v>
      </c>
      <c r="F47" s="59">
        <v>1733</v>
      </c>
      <c r="G47" s="59">
        <v>1372</v>
      </c>
    </row>
    <row r="48" spans="1:7" x14ac:dyDescent="0.2">
      <c r="A48">
        <v>25</v>
      </c>
      <c r="B48">
        <v>1172</v>
      </c>
      <c r="E48" s="303">
        <v>3</v>
      </c>
      <c r="F48" s="59">
        <v>1268</v>
      </c>
      <c r="G48" s="59">
        <v>1056</v>
      </c>
    </row>
    <row r="49" spans="1:8" x14ac:dyDescent="0.2">
      <c r="A49">
        <v>26</v>
      </c>
      <c r="B49">
        <v>1189</v>
      </c>
      <c r="E49" s="303">
        <v>4</v>
      </c>
      <c r="F49" s="59">
        <v>1303</v>
      </c>
      <c r="G49" s="59">
        <v>1368</v>
      </c>
    </row>
    <row r="50" spans="1:8" x14ac:dyDescent="0.2">
      <c r="A50">
        <v>27</v>
      </c>
      <c r="B50">
        <v>1206</v>
      </c>
      <c r="E50" s="11"/>
    </row>
    <row r="51" spans="1:8" x14ac:dyDescent="0.2">
      <c r="A51">
        <v>28</v>
      </c>
      <c r="B51">
        <v>1223</v>
      </c>
      <c r="E51" s="11" t="s">
        <v>357</v>
      </c>
    </row>
    <row r="52" spans="1:8" x14ac:dyDescent="0.2">
      <c r="A52">
        <v>29</v>
      </c>
      <c r="B52">
        <v>1240</v>
      </c>
      <c r="E52" s="11"/>
      <c r="F52" s="558">
        <v>2002</v>
      </c>
      <c r="G52" s="558">
        <v>2003</v>
      </c>
      <c r="H52" s="558">
        <v>2004</v>
      </c>
    </row>
    <row r="53" spans="1:8" x14ac:dyDescent="0.2">
      <c r="A53">
        <v>30</v>
      </c>
      <c r="B53">
        <v>1250</v>
      </c>
      <c r="E53" s="5" t="s">
        <v>358</v>
      </c>
      <c r="F53" s="92">
        <v>1334</v>
      </c>
      <c r="G53" s="92">
        <v>1229</v>
      </c>
      <c r="H53" s="92">
        <v>1273</v>
      </c>
    </row>
    <row r="54" spans="1:8" x14ac:dyDescent="0.2">
      <c r="A54">
        <v>31</v>
      </c>
      <c r="B54">
        <v>1275</v>
      </c>
      <c r="E54" s="5" t="s">
        <v>359</v>
      </c>
      <c r="F54" s="92">
        <v>1324</v>
      </c>
      <c r="G54" s="92">
        <v>1247</v>
      </c>
      <c r="H54" s="92">
        <v>1234</v>
      </c>
    </row>
    <row r="55" spans="1:8" x14ac:dyDescent="0.2">
      <c r="A55">
        <v>32</v>
      </c>
      <c r="B55">
        <v>1300</v>
      </c>
      <c r="E55" s="5" t="s">
        <v>360</v>
      </c>
      <c r="F55" s="92">
        <v>2191</v>
      </c>
      <c r="G55" s="92">
        <v>2048</v>
      </c>
      <c r="H55" s="92">
        <v>2047</v>
      </c>
    </row>
    <row r="56" spans="1:8" x14ac:dyDescent="0.2">
      <c r="A56">
        <v>33</v>
      </c>
      <c r="B56">
        <v>1325</v>
      </c>
      <c r="E56" s="5" t="s">
        <v>361</v>
      </c>
      <c r="F56" s="92">
        <v>2183</v>
      </c>
      <c r="G56" s="92">
        <v>2201</v>
      </c>
      <c r="H56" s="92">
        <v>2128</v>
      </c>
    </row>
    <row r="57" spans="1:8" x14ac:dyDescent="0.2">
      <c r="A57">
        <v>34</v>
      </c>
      <c r="B57">
        <v>1350</v>
      </c>
      <c r="E57" s="5" t="s">
        <v>362</v>
      </c>
      <c r="F57" s="92">
        <v>1833</v>
      </c>
      <c r="G57" s="92">
        <v>1913</v>
      </c>
      <c r="H57" s="92">
        <v>1969</v>
      </c>
    </row>
    <row r="58" spans="1:8" x14ac:dyDescent="0.2">
      <c r="A58">
        <v>35</v>
      </c>
      <c r="B58">
        <v>1375</v>
      </c>
      <c r="E58" s="5" t="s">
        <v>363</v>
      </c>
      <c r="F58" s="92">
        <v>1651</v>
      </c>
      <c r="G58" s="92">
        <v>1666</v>
      </c>
      <c r="H58" s="92">
        <v>1621</v>
      </c>
    </row>
    <row r="59" spans="1:8" x14ac:dyDescent="0.2">
      <c r="A59">
        <v>36</v>
      </c>
      <c r="B59">
        <v>1400</v>
      </c>
      <c r="E59" s="5" t="s">
        <v>364</v>
      </c>
      <c r="F59" s="92">
        <v>1127</v>
      </c>
      <c r="G59" s="92">
        <v>1181</v>
      </c>
      <c r="H59" s="92">
        <v>1176</v>
      </c>
    </row>
    <row r="60" spans="1:8" x14ac:dyDescent="0.2">
      <c r="A60">
        <v>37</v>
      </c>
      <c r="B60">
        <v>1425</v>
      </c>
      <c r="E60" s="5" t="s">
        <v>365</v>
      </c>
      <c r="F60" s="92">
        <v>770</v>
      </c>
      <c r="G60" s="92">
        <v>808</v>
      </c>
      <c r="H60" s="92">
        <v>831</v>
      </c>
    </row>
    <row r="61" spans="1:8" x14ac:dyDescent="0.2">
      <c r="A61">
        <v>38</v>
      </c>
      <c r="B61">
        <v>1450</v>
      </c>
      <c r="E61" s="5" t="s">
        <v>366</v>
      </c>
      <c r="F61" s="92">
        <v>274</v>
      </c>
      <c r="G61" s="92">
        <v>337</v>
      </c>
      <c r="H61" s="92">
        <v>363</v>
      </c>
    </row>
    <row r="62" spans="1:8" x14ac:dyDescent="0.2">
      <c r="A62">
        <v>39</v>
      </c>
      <c r="B62">
        <v>1475</v>
      </c>
      <c r="E62" s="5" t="s">
        <v>367</v>
      </c>
      <c r="F62" s="92">
        <v>29</v>
      </c>
      <c r="G62" s="92">
        <v>38</v>
      </c>
      <c r="H62" s="92">
        <v>38</v>
      </c>
    </row>
    <row r="63" spans="1:8" x14ac:dyDescent="0.2">
      <c r="A63">
        <v>40</v>
      </c>
      <c r="B63">
        <v>1500</v>
      </c>
      <c r="E63" s="5"/>
    </row>
    <row r="64" spans="1:8" x14ac:dyDescent="0.2">
      <c r="A64">
        <v>41</v>
      </c>
      <c r="B64">
        <v>1611</v>
      </c>
    </row>
    <row r="65" spans="1:7" x14ac:dyDescent="0.2">
      <c r="A65">
        <v>42</v>
      </c>
      <c r="B65">
        <v>1722</v>
      </c>
    </row>
    <row r="66" spans="1:7" x14ac:dyDescent="0.2">
      <c r="A66">
        <v>43</v>
      </c>
      <c r="B66">
        <v>1833</v>
      </c>
    </row>
    <row r="67" spans="1:7" x14ac:dyDescent="0.2">
      <c r="A67">
        <v>44</v>
      </c>
      <c r="B67">
        <v>1944</v>
      </c>
      <c r="E67" s="11" t="s">
        <v>368</v>
      </c>
    </row>
    <row r="68" spans="1:7" x14ac:dyDescent="0.2">
      <c r="A68">
        <v>45</v>
      </c>
      <c r="B68">
        <v>2055</v>
      </c>
    </row>
    <row r="69" spans="1:7" x14ac:dyDescent="0.2">
      <c r="A69">
        <v>46</v>
      </c>
      <c r="B69">
        <v>2166</v>
      </c>
      <c r="E69" t="s">
        <v>369</v>
      </c>
      <c r="G69">
        <v>40</v>
      </c>
    </row>
    <row r="70" spans="1:7" x14ac:dyDescent="0.2">
      <c r="A70">
        <v>47</v>
      </c>
      <c r="B70">
        <v>2277</v>
      </c>
      <c r="E70" t="s">
        <v>533</v>
      </c>
      <c r="G70">
        <v>50</v>
      </c>
    </row>
    <row r="71" spans="1:7" x14ac:dyDescent="0.2">
      <c r="A71">
        <v>48</v>
      </c>
      <c r="B71">
        <v>2388</v>
      </c>
      <c r="E71" t="s">
        <v>534</v>
      </c>
      <c r="G71">
        <v>10</v>
      </c>
    </row>
    <row r="72" spans="1:7" x14ac:dyDescent="0.2">
      <c r="A72">
        <v>49</v>
      </c>
      <c r="B72">
        <v>2499</v>
      </c>
    </row>
    <row r="73" spans="1:7" x14ac:dyDescent="0.2">
      <c r="A73">
        <v>50</v>
      </c>
      <c r="B73">
        <v>2613</v>
      </c>
    </row>
    <row r="74" spans="1:7" x14ac:dyDescent="0.2">
      <c r="A74">
        <v>51</v>
      </c>
      <c r="B74">
        <v>3167</v>
      </c>
    </row>
    <row r="75" spans="1:7" x14ac:dyDescent="0.2">
      <c r="A75">
        <v>52</v>
      </c>
      <c r="B75">
        <v>3785</v>
      </c>
    </row>
    <row r="76" spans="1:7" x14ac:dyDescent="0.2">
      <c r="A76">
        <v>53</v>
      </c>
      <c r="B76">
        <v>4545</v>
      </c>
    </row>
    <row r="77" spans="1:7" x14ac:dyDescent="0.2">
      <c r="A77">
        <v>54</v>
      </c>
      <c r="B77">
        <v>5306</v>
      </c>
      <c r="E77" s="11" t="s">
        <v>474</v>
      </c>
    </row>
    <row r="78" spans="1:7" x14ac:dyDescent="0.2">
      <c r="A78">
        <v>55</v>
      </c>
      <c r="B78">
        <v>5649</v>
      </c>
    </row>
    <row r="79" spans="1:7" x14ac:dyDescent="0.2">
      <c r="A79">
        <v>56</v>
      </c>
      <c r="B79">
        <v>6128</v>
      </c>
      <c r="E79" s="226" t="s">
        <v>177</v>
      </c>
    </row>
    <row r="80" spans="1:7" x14ac:dyDescent="0.2">
      <c r="A80">
        <v>57</v>
      </c>
      <c r="B80">
        <v>6566</v>
      </c>
      <c r="E80">
        <v>77</v>
      </c>
      <c r="F80">
        <v>17</v>
      </c>
    </row>
    <row r="81" spans="1:6" x14ac:dyDescent="0.2">
      <c r="A81">
        <v>58</v>
      </c>
      <c r="B81">
        <f>'Allg_J&amp;S1'!B5</f>
        <v>6839</v>
      </c>
      <c r="E81">
        <v>78</v>
      </c>
      <c r="F81">
        <v>19</v>
      </c>
    </row>
    <row r="82" spans="1:6" x14ac:dyDescent="0.2">
      <c r="A82">
        <v>59</v>
      </c>
      <c r="B82">
        <f>'Allg_J&amp;S1'!B6</f>
        <v>7244</v>
      </c>
      <c r="E82">
        <v>79</v>
      </c>
      <c r="F82">
        <v>23</v>
      </c>
    </row>
    <row r="83" spans="1:6" x14ac:dyDescent="0.2">
      <c r="A83">
        <v>60</v>
      </c>
      <c r="B83">
        <f>'Allg_J&amp;S1'!B7</f>
        <v>7692</v>
      </c>
      <c r="E83">
        <v>80</v>
      </c>
      <c r="F83">
        <v>26</v>
      </c>
    </row>
    <row r="84" spans="1:6" x14ac:dyDescent="0.2">
      <c r="A84">
        <v>61</v>
      </c>
      <c r="B84">
        <f>'Allg_J&amp;S1'!B8</f>
        <v>7996</v>
      </c>
      <c r="E84">
        <v>81</v>
      </c>
      <c r="F84">
        <v>16</v>
      </c>
    </row>
    <row r="85" spans="1:6" x14ac:dyDescent="0.2">
      <c r="A85">
        <v>62</v>
      </c>
      <c r="B85">
        <f>'Allg_J&amp;S1'!B9</f>
        <v>8439</v>
      </c>
      <c r="E85">
        <v>82</v>
      </c>
      <c r="F85">
        <v>20</v>
      </c>
    </row>
    <row r="86" spans="1:6" x14ac:dyDescent="0.2">
      <c r="A86">
        <v>63</v>
      </c>
      <c r="B86">
        <f>'Allg_J&amp;S1'!B10</f>
        <v>8959</v>
      </c>
      <c r="E86">
        <v>83</v>
      </c>
      <c r="F86">
        <v>24</v>
      </c>
    </row>
    <row r="87" spans="1:6" x14ac:dyDescent="0.2">
      <c r="A87">
        <v>64</v>
      </c>
      <c r="B87">
        <f>'Allg_J&amp;S1'!B11</f>
        <v>9148</v>
      </c>
      <c r="E87">
        <v>84</v>
      </c>
      <c r="F87">
        <v>30</v>
      </c>
    </row>
    <row r="88" spans="1:6" x14ac:dyDescent="0.2">
      <c r="A88">
        <v>65</v>
      </c>
      <c r="B88">
        <f>'Allg_J&amp;S1'!B12</f>
        <v>9249</v>
      </c>
      <c r="E88">
        <v>85</v>
      </c>
      <c r="F88">
        <v>31</v>
      </c>
    </row>
    <row r="89" spans="1:6" x14ac:dyDescent="0.2">
      <c r="A89">
        <v>66</v>
      </c>
      <c r="B89">
        <f>'Allg_J&amp;S1'!B13</f>
        <v>9666</v>
      </c>
      <c r="E89">
        <v>86</v>
      </c>
      <c r="F89">
        <v>17</v>
      </c>
    </row>
    <row r="90" spans="1:6" x14ac:dyDescent="0.2">
      <c r="A90">
        <v>67</v>
      </c>
      <c r="B90">
        <f>'Allg_J&amp;S1'!B14</f>
        <v>9928</v>
      </c>
      <c r="E90">
        <v>87</v>
      </c>
      <c r="F90">
        <v>21</v>
      </c>
    </row>
    <row r="91" spans="1:6" x14ac:dyDescent="0.2">
      <c r="A91">
        <v>68</v>
      </c>
      <c r="B91">
        <f>'Allg_J&amp;S1'!B15</f>
        <v>10178</v>
      </c>
      <c r="E91">
        <v>88</v>
      </c>
      <c r="F91">
        <v>19</v>
      </c>
    </row>
    <row r="92" spans="1:6" x14ac:dyDescent="0.2">
      <c r="A92">
        <v>69</v>
      </c>
      <c r="B92">
        <f>'Allg_J&amp;S1'!B16</f>
        <v>10717</v>
      </c>
      <c r="E92">
        <v>89</v>
      </c>
      <c r="F92">
        <v>20</v>
      </c>
    </row>
    <row r="93" spans="1:6" x14ac:dyDescent="0.2">
      <c r="A93">
        <v>70</v>
      </c>
      <c r="B93">
        <f>'Allg_J&amp;S1'!B17</f>
        <v>11115</v>
      </c>
      <c r="E93">
        <v>90</v>
      </c>
      <c r="F93">
        <v>16</v>
      </c>
    </row>
    <row r="94" spans="1:6" x14ac:dyDescent="0.2">
      <c r="A94">
        <v>71</v>
      </c>
      <c r="B94">
        <f>'Allg_J&amp;S1'!B18</f>
        <v>12073</v>
      </c>
      <c r="E94">
        <v>91</v>
      </c>
      <c r="F94">
        <v>3</v>
      </c>
    </row>
    <row r="95" spans="1:6" x14ac:dyDescent="0.2">
      <c r="A95">
        <v>72</v>
      </c>
      <c r="B95">
        <f>'Allg_J&amp;S1'!B19</f>
        <v>12650</v>
      </c>
      <c r="E95">
        <v>92</v>
      </c>
      <c r="F95">
        <v>21</v>
      </c>
    </row>
    <row r="96" spans="1:6" x14ac:dyDescent="0.2">
      <c r="A96">
        <v>73</v>
      </c>
      <c r="B96">
        <f>'Allg_J&amp;S1'!B20</f>
        <v>12667</v>
      </c>
      <c r="E96">
        <v>93</v>
      </c>
      <c r="F96">
        <v>30</v>
      </c>
    </row>
    <row r="97" spans="1:7" x14ac:dyDescent="0.2">
      <c r="A97">
        <v>74</v>
      </c>
      <c r="B97">
        <f>'Allg_J&amp;S1'!B21</f>
        <v>11877</v>
      </c>
      <c r="E97">
        <v>94</v>
      </c>
      <c r="F97">
        <v>48</v>
      </c>
    </row>
    <row r="98" spans="1:7" x14ac:dyDescent="0.2">
      <c r="A98">
        <v>75</v>
      </c>
      <c r="B98">
        <f>'Allg_J&amp;S1'!B22</f>
        <v>11475</v>
      </c>
      <c r="E98">
        <v>95</v>
      </c>
      <c r="F98">
        <v>39</v>
      </c>
    </row>
    <row r="99" spans="1:7" x14ac:dyDescent="0.2">
      <c r="A99">
        <v>76</v>
      </c>
      <c r="B99">
        <f>'Allg_J&amp;S1'!B23</f>
        <v>11591</v>
      </c>
      <c r="E99">
        <v>96</v>
      </c>
      <c r="F99">
        <v>61</v>
      </c>
    </row>
    <row r="100" spans="1:7" x14ac:dyDescent="0.2">
      <c r="A100">
        <v>77</v>
      </c>
      <c r="B100">
        <f>'Allg_J&amp;S1'!B24</f>
        <v>11518</v>
      </c>
      <c r="E100">
        <v>97</v>
      </c>
      <c r="F100">
        <v>45</v>
      </c>
    </row>
    <row r="101" spans="1:7" x14ac:dyDescent="0.2">
      <c r="A101">
        <v>78</v>
      </c>
      <c r="B101">
        <f>'Allg_J&amp;S1'!B25</f>
        <v>11456</v>
      </c>
      <c r="E101">
        <v>98</v>
      </c>
      <c r="F101">
        <v>57</v>
      </c>
    </row>
    <row r="102" spans="1:7" x14ac:dyDescent="0.2">
      <c r="A102">
        <v>79</v>
      </c>
      <c r="B102">
        <f>'Allg_J&amp;S1'!B26</f>
        <v>11422</v>
      </c>
      <c r="E102">
        <v>99</v>
      </c>
      <c r="F102">
        <v>47</v>
      </c>
    </row>
    <row r="103" spans="1:7" x14ac:dyDescent="0.2">
      <c r="A103">
        <v>80</v>
      </c>
      <c r="B103">
        <f>'Allg_J&amp;S1'!B27</f>
        <v>11403</v>
      </c>
      <c r="E103" s="303">
        <v>0</v>
      </c>
      <c r="F103">
        <v>76</v>
      </c>
    </row>
    <row r="104" spans="1:7" x14ac:dyDescent="0.2">
      <c r="A104">
        <v>81</v>
      </c>
      <c r="B104">
        <f>'Allg_J&amp;S1'!B28</f>
        <v>11551</v>
      </c>
      <c r="E104" s="303">
        <v>1</v>
      </c>
      <c r="F104">
        <v>54</v>
      </c>
    </row>
    <row r="105" spans="1:7" x14ac:dyDescent="0.2">
      <c r="A105">
        <v>82</v>
      </c>
      <c r="B105">
        <f>'Allg_J&amp;S1'!B29</f>
        <v>11412</v>
      </c>
      <c r="E105" s="303">
        <v>2</v>
      </c>
      <c r="F105">
        <v>102</v>
      </c>
    </row>
    <row r="106" spans="1:7" x14ac:dyDescent="0.2">
      <c r="A106">
        <v>83</v>
      </c>
      <c r="B106">
        <f>'Allg_J&amp;S1'!B30</f>
        <v>11381</v>
      </c>
      <c r="E106" s="303">
        <v>3</v>
      </c>
      <c r="F106">
        <v>119</v>
      </c>
    </row>
    <row r="107" spans="1:7" x14ac:dyDescent="0.2">
      <c r="A107">
        <v>84</v>
      </c>
      <c r="B107">
        <f>'Allg_J&amp;S1'!B31</f>
        <v>11618</v>
      </c>
      <c r="E107" s="303">
        <v>4</v>
      </c>
      <c r="F107">
        <v>147</v>
      </c>
    </row>
    <row r="108" spans="1:7" x14ac:dyDescent="0.2">
      <c r="A108">
        <v>85</v>
      </c>
      <c r="B108">
        <f>'Allg_J&amp;S1'!B32</f>
        <v>11760</v>
      </c>
    </row>
    <row r="109" spans="1:7" x14ac:dyDescent="0.2">
      <c r="A109">
        <v>86</v>
      </c>
      <c r="B109">
        <f>'Allg_J&amp;S1'!B33</f>
        <v>11723</v>
      </c>
      <c r="E109" s="11" t="s">
        <v>370</v>
      </c>
    </row>
    <row r="110" spans="1:7" x14ac:dyDescent="0.2">
      <c r="A110">
        <v>87</v>
      </c>
      <c r="B110">
        <f>'Allg_J&amp;S1'!B34</f>
        <v>11750</v>
      </c>
      <c r="E110">
        <v>1994</v>
      </c>
      <c r="F110" s="92">
        <v>115467.4</v>
      </c>
      <c r="G110">
        <v>17</v>
      </c>
    </row>
    <row r="111" spans="1:7" x14ac:dyDescent="0.2">
      <c r="A111">
        <v>88</v>
      </c>
      <c r="B111">
        <f>'Allg_J&amp;S1'!B35</f>
        <v>11730</v>
      </c>
      <c r="E111">
        <v>1995</v>
      </c>
      <c r="F111" s="92">
        <v>144696.29999999999</v>
      </c>
      <c r="G111">
        <v>19</v>
      </c>
    </row>
    <row r="112" spans="1:7" x14ac:dyDescent="0.2">
      <c r="A112">
        <v>89</v>
      </c>
      <c r="B112">
        <f>'Allg_J&amp;S1'!B36</f>
        <v>11725</v>
      </c>
      <c r="E112">
        <v>1996</v>
      </c>
      <c r="F112" s="92">
        <v>150000</v>
      </c>
      <c r="G112">
        <v>20</v>
      </c>
    </row>
    <row r="113" spans="1:2" x14ac:dyDescent="0.2">
      <c r="A113">
        <v>90</v>
      </c>
      <c r="B113">
        <f>'Allg_J&amp;S1'!B37</f>
        <v>11942</v>
      </c>
    </row>
    <row r="114" spans="1:2" x14ac:dyDescent="0.2">
      <c r="A114">
        <v>91</v>
      </c>
      <c r="B114">
        <f>'Allg_J&amp;S1'!B38</f>
        <v>12286</v>
      </c>
    </row>
    <row r="115" spans="1:2" x14ac:dyDescent="0.2">
      <c r="A115">
        <v>92</v>
      </c>
      <c r="B115">
        <f>'Allg_J&amp;S1'!B39</f>
        <v>12270</v>
      </c>
    </row>
    <row r="116" spans="1:2" x14ac:dyDescent="0.2">
      <c r="A116">
        <v>93</v>
      </c>
      <c r="B116">
        <f>'Allg_J&amp;S1'!B40</f>
        <v>12183</v>
      </c>
    </row>
    <row r="117" spans="1:2" x14ac:dyDescent="0.2">
      <c r="A117">
        <v>94</v>
      </c>
      <c r="B117">
        <f>'Allg_J&amp;S1'!B41</f>
        <v>11714</v>
      </c>
    </row>
    <row r="118" spans="1:2" x14ac:dyDescent="0.2">
      <c r="A118">
        <v>95</v>
      </c>
      <c r="B118">
        <f>'Allg_J&amp;S1'!B42</f>
        <v>11677</v>
      </c>
    </row>
    <row r="119" spans="1:2" x14ac:dyDescent="0.2">
      <c r="A119">
        <v>96</v>
      </c>
      <c r="B119">
        <f>'Allg_J&amp;S1'!B43</f>
        <v>11406</v>
      </c>
    </row>
    <row r="120" spans="1:2" x14ac:dyDescent="0.2">
      <c r="A120">
        <v>97</v>
      </c>
      <c r="B120">
        <f>'Allg_J&amp;S1'!B44</f>
        <v>11437</v>
      </c>
    </row>
    <row r="121" spans="1:2" x14ac:dyDescent="0.2">
      <c r="A121">
        <v>98</v>
      </c>
      <c r="B121">
        <f>'Allg_J&amp;S1'!B45</f>
        <v>11480</v>
      </c>
    </row>
    <row r="122" spans="1:2" x14ac:dyDescent="0.2">
      <c r="A122">
        <v>99</v>
      </c>
      <c r="B122">
        <f>'Allg_J&amp;S1'!B46</f>
        <v>11816</v>
      </c>
    </row>
    <row r="123" spans="1:2" x14ac:dyDescent="0.2">
      <c r="A123" s="303">
        <v>0</v>
      </c>
      <c r="B123">
        <f>'Allg_J&amp;S1'!B47</f>
        <v>12174</v>
      </c>
    </row>
    <row r="124" spans="1:2" x14ac:dyDescent="0.2">
      <c r="A124" s="303">
        <v>1</v>
      </c>
      <c r="B124">
        <f>'Allg_J&amp;S1'!B48</f>
        <v>12368</v>
      </c>
    </row>
    <row r="125" spans="1:2" x14ac:dyDescent="0.2">
      <c r="A125" s="303">
        <v>2</v>
      </c>
      <c r="B125">
        <f>'Allg_J&amp;S1'!B49</f>
        <v>12716</v>
      </c>
    </row>
    <row r="126" spans="1:2" x14ac:dyDescent="0.2">
      <c r="A126" s="303">
        <v>3</v>
      </c>
      <c r="B126">
        <v>13128</v>
      </c>
    </row>
    <row r="127" spans="1:2" x14ac:dyDescent="0.2">
      <c r="A127" s="303">
        <v>4</v>
      </c>
      <c r="B127">
        <v>13115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4529F-BD18-4FDE-AC65-9F0EF82F48FA}">
  <dimension ref="A1:E52"/>
  <sheetViews>
    <sheetView workbookViewId="0">
      <selection activeCell="I35" sqref="I35"/>
    </sheetView>
  </sheetViews>
  <sheetFormatPr baseColWidth="10" defaultRowHeight="12.75" x14ac:dyDescent="0.2"/>
  <cols>
    <col min="1" max="1" width="10.140625" customWidth="1"/>
    <col min="2" max="3" width="19.28515625" customWidth="1"/>
    <col min="4" max="5" width="18.85546875" customWidth="1"/>
  </cols>
  <sheetData>
    <row r="1" spans="1:5" x14ac:dyDescent="0.2">
      <c r="A1" s="11" t="s">
        <v>708</v>
      </c>
    </row>
    <row r="2" spans="1:5" ht="8.1" customHeight="1" x14ac:dyDescent="0.2">
      <c r="A2" s="11"/>
    </row>
    <row r="3" spans="1:5" x14ac:dyDescent="0.2">
      <c r="A3" s="396" t="s">
        <v>33</v>
      </c>
      <c r="B3" s="396" t="s">
        <v>371</v>
      </c>
      <c r="C3" s="396" t="s">
        <v>353</v>
      </c>
      <c r="D3" s="396" t="s">
        <v>354</v>
      </c>
      <c r="E3" s="400" t="s">
        <v>352</v>
      </c>
    </row>
    <row r="4" spans="1:5" x14ac:dyDescent="0.2">
      <c r="A4" s="401"/>
      <c r="B4" s="401" t="s">
        <v>372</v>
      </c>
      <c r="C4" s="401"/>
      <c r="D4" s="401"/>
      <c r="E4" s="402"/>
    </row>
    <row r="5" spans="1:5" ht="10.9" customHeight="1" x14ac:dyDescent="0.2">
      <c r="A5" s="61">
        <v>1958</v>
      </c>
      <c r="B5" s="62">
        <v>6839</v>
      </c>
      <c r="C5" s="62">
        <v>1528</v>
      </c>
      <c r="D5" s="63">
        <v>1443</v>
      </c>
      <c r="E5" s="191">
        <f t="shared" ref="E5:E50" si="0">C5+D5</f>
        <v>2971</v>
      </c>
    </row>
    <row r="6" spans="1:5" ht="10.9" customHeight="1" x14ac:dyDescent="0.2">
      <c r="A6" s="61">
        <v>1959</v>
      </c>
      <c r="B6" s="62">
        <v>7244</v>
      </c>
      <c r="C6" s="62">
        <v>1600</v>
      </c>
      <c r="D6" s="63">
        <v>1357</v>
      </c>
      <c r="E6" s="191">
        <f t="shared" si="0"/>
        <v>2957</v>
      </c>
    </row>
    <row r="7" spans="1:5" ht="10.9" customHeight="1" x14ac:dyDescent="0.2">
      <c r="A7" s="61">
        <v>1960</v>
      </c>
      <c r="B7" s="62">
        <v>7692</v>
      </c>
      <c r="C7" s="62">
        <v>2090</v>
      </c>
      <c r="D7" s="63">
        <v>1699</v>
      </c>
      <c r="E7" s="191">
        <f t="shared" si="0"/>
        <v>3789</v>
      </c>
    </row>
    <row r="8" spans="1:5" ht="10.9" customHeight="1" x14ac:dyDescent="0.2">
      <c r="A8" s="61">
        <v>1961</v>
      </c>
      <c r="B8" s="62">
        <v>7996</v>
      </c>
      <c r="C8" s="62">
        <v>2173</v>
      </c>
      <c r="D8" s="63">
        <v>2108</v>
      </c>
      <c r="E8" s="191">
        <f t="shared" si="0"/>
        <v>4281</v>
      </c>
    </row>
    <row r="9" spans="1:5" ht="10.9" customHeight="1" x14ac:dyDescent="0.2">
      <c r="A9" s="61">
        <v>1962</v>
      </c>
      <c r="B9" s="62">
        <v>8439</v>
      </c>
      <c r="C9" s="62">
        <v>2317</v>
      </c>
      <c r="D9" s="63">
        <v>2068</v>
      </c>
      <c r="E9" s="191">
        <f t="shared" si="0"/>
        <v>4385</v>
      </c>
    </row>
    <row r="10" spans="1:5" ht="10.9" customHeight="1" x14ac:dyDescent="0.2">
      <c r="A10" s="61">
        <v>1963</v>
      </c>
      <c r="B10" s="62">
        <v>8959</v>
      </c>
      <c r="C10" s="62">
        <v>2292</v>
      </c>
      <c r="D10" s="63">
        <v>1955</v>
      </c>
      <c r="E10" s="191">
        <f t="shared" si="0"/>
        <v>4247</v>
      </c>
    </row>
    <row r="11" spans="1:5" ht="10.9" customHeight="1" x14ac:dyDescent="0.2">
      <c r="A11" s="61">
        <v>1964</v>
      </c>
      <c r="B11" s="62">
        <v>9148</v>
      </c>
      <c r="C11" s="62">
        <v>2092</v>
      </c>
      <c r="D11" s="63">
        <v>2114</v>
      </c>
      <c r="E11" s="191">
        <f t="shared" si="0"/>
        <v>4206</v>
      </c>
    </row>
    <row r="12" spans="1:5" ht="10.9" customHeight="1" x14ac:dyDescent="0.2">
      <c r="A12" s="61">
        <v>1965</v>
      </c>
      <c r="B12" s="62">
        <v>9249</v>
      </c>
      <c r="C12" s="62">
        <v>1940</v>
      </c>
      <c r="D12" s="63">
        <v>2003</v>
      </c>
      <c r="E12" s="191">
        <f t="shared" si="0"/>
        <v>3943</v>
      </c>
    </row>
    <row r="13" spans="1:5" ht="10.9" customHeight="1" x14ac:dyDescent="0.2">
      <c r="A13" s="61">
        <v>1966</v>
      </c>
      <c r="B13" s="62">
        <v>9666</v>
      </c>
      <c r="C13" s="62">
        <v>2019</v>
      </c>
      <c r="D13" s="63">
        <v>1803</v>
      </c>
      <c r="E13" s="191">
        <f t="shared" si="0"/>
        <v>3822</v>
      </c>
    </row>
    <row r="14" spans="1:5" ht="10.9" customHeight="1" x14ac:dyDescent="0.2">
      <c r="A14" s="61">
        <v>1967</v>
      </c>
      <c r="B14" s="62">
        <v>9928</v>
      </c>
      <c r="C14" s="62">
        <v>1956</v>
      </c>
      <c r="D14" s="63">
        <v>1876</v>
      </c>
      <c r="E14" s="191">
        <f t="shared" si="0"/>
        <v>3832</v>
      </c>
    </row>
    <row r="15" spans="1:5" ht="10.9" customHeight="1" x14ac:dyDescent="0.2">
      <c r="A15" s="61">
        <v>1968</v>
      </c>
      <c r="B15" s="62">
        <v>10178</v>
      </c>
      <c r="C15" s="62">
        <v>2042</v>
      </c>
      <c r="D15" s="63">
        <v>1924</v>
      </c>
      <c r="E15" s="191">
        <f t="shared" si="0"/>
        <v>3966</v>
      </c>
    </row>
    <row r="16" spans="1:5" ht="10.9" customHeight="1" x14ac:dyDescent="0.2">
      <c r="A16" s="61">
        <v>1969</v>
      </c>
      <c r="B16" s="62">
        <v>10717</v>
      </c>
      <c r="C16" s="62">
        <v>2427</v>
      </c>
      <c r="D16" s="63">
        <v>2011</v>
      </c>
      <c r="E16" s="191">
        <f t="shared" si="0"/>
        <v>4438</v>
      </c>
    </row>
    <row r="17" spans="1:5" ht="10.9" customHeight="1" x14ac:dyDescent="0.2">
      <c r="A17" s="61">
        <v>1970</v>
      </c>
      <c r="B17" s="62">
        <v>11115</v>
      </c>
      <c r="C17" s="62">
        <v>2508</v>
      </c>
      <c r="D17" s="63">
        <v>2032</v>
      </c>
      <c r="E17" s="191">
        <f t="shared" si="0"/>
        <v>4540</v>
      </c>
    </row>
    <row r="18" spans="1:5" ht="10.9" customHeight="1" x14ac:dyDescent="0.2">
      <c r="A18" s="61">
        <v>1971</v>
      </c>
      <c r="B18" s="62">
        <v>12073</v>
      </c>
      <c r="C18" s="62">
        <v>2802</v>
      </c>
      <c r="D18" s="63">
        <v>2899</v>
      </c>
      <c r="E18" s="191">
        <f t="shared" si="0"/>
        <v>5701</v>
      </c>
    </row>
    <row r="19" spans="1:5" ht="10.9" customHeight="1" x14ac:dyDescent="0.2">
      <c r="A19" s="61">
        <v>1972</v>
      </c>
      <c r="B19" s="62">
        <v>12650</v>
      </c>
      <c r="C19" s="62">
        <v>2334</v>
      </c>
      <c r="D19" s="63">
        <v>1899</v>
      </c>
      <c r="E19" s="191">
        <f t="shared" si="0"/>
        <v>4233</v>
      </c>
    </row>
    <row r="20" spans="1:5" ht="10.9" customHeight="1" x14ac:dyDescent="0.2">
      <c r="A20" s="61">
        <v>1973</v>
      </c>
      <c r="B20" s="62">
        <v>12667</v>
      </c>
      <c r="C20" s="62">
        <v>2500</v>
      </c>
      <c r="D20" s="63">
        <v>2583</v>
      </c>
      <c r="E20" s="191">
        <f t="shared" si="0"/>
        <v>5083</v>
      </c>
    </row>
    <row r="21" spans="1:5" ht="10.9" customHeight="1" x14ac:dyDescent="0.2">
      <c r="A21" s="61">
        <v>1974</v>
      </c>
      <c r="B21" s="62">
        <v>11877</v>
      </c>
      <c r="C21" s="62">
        <v>1824</v>
      </c>
      <c r="D21" s="63">
        <v>2314</v>
      </c>
      <c r="E21" s="191">
        <f t="shared" si="0"/>
        <v>4138</v>
      </c>
    </row>
    <row r="22" spans="1:5" ht="10.9" customHeight="1" x14ac:dyDescent="0.2">
      <c r="A22" s="61">
        <v>1975</v>
      </c>
      <c r="B22" s="62">
        <v>11475</v>
      </c>
      <c r="C22" s="62">
        <v>1879</v>
      </c>
      <c r="D22" s="63">
        <v>2258</v>
      </c>
      <c r="E22" s="191">
        <f t="shared" si="0"/>
        <v>4137</v>
      </c>
    </row>
    <row r="23" spans="1:5" ht="10.9" customHeight="1" x14ac:dyDescent="0.2">
      <c r="A23" s="61">
        <v>1976</v>
      </c>
      <c r="B23" s="62">
        <v>11591</v>
      </c>
      <c r="C23" s="62">
        <v>2197</v>
      </c>
      <c r="D23" s="63">
        <v>2506</v>
      </c>
      <c r="E23" s="191">
        <f t="shared" si="0"/>
        <v>4703</v>
      </c>
    </row>
    <row r="24" spans="1:5" ht="10.9" customHeight="1" x14ac:dyDescent="0.2">
      <c r="A24" s="61">
        <v>1977</v>
      </c>
      <c r="B24" s="62">
        <v>11518</v>
      </c>
      <c r="C24" s="62">
        <v>1418</v>
      </c>
      <c r="D24" s="63">
        <v>1556</v>
      </c>
      <c r="E24" s="191">
        <f t="shared" si="0"/>
        <v>2974</v>
      </c>
    </row>
    <row r="25" spans="1:5" ht="10.9" customHeight="1" x14ac:dyDescent="0.2">
      <c r="A25" s="61">
        <v>1978</v>
      </c>
      <c r="B25" s="62">
        <v>11456</v>
      </c>
      <c r="C25" s="62">
        <v>1790</v>
      </c>
      <c r="D25" s="63">
        <v>1887</v>
      </c>
      <c r="E25" s="191">
        <f t="shared" si="0"/>
        <v>3677</v>
      </c>
    </row>
    <row r="26" spans="1:5" ht="10.9" customHeight="1" x14ac:dyDescent="0.2">
      <c r="A26" s="61">
        <v>1979</v>
      </c>
      <c r="B26" s="62">
        <v>11422</v>
      </c>
      <c r="C26" s="62">
        <v>1712</v>
      </c>
      <c r="D26" s="63">
        <v>1808</v>
      </c>
      <c r="E26" s="191">
        <f t="shared" si="0"/>
        <v>3520</v>
      </c>
    </row>
    <row r="27" spans="1:5" ht="10.9" customHeight="1" x14ac:dyDescent="0.2">
      <c r="A27" s="61">
        <v>1980</v>
      </c>
      <c r="B27" s="62">
        <v>11403</v>
      </c>
      <c r="C27" s="62">
        <v>2139</v>
      </c>
      <c r="D27" s="63">
        <v>2223</v>
      </c>
      <c r="E27" s="191">
        <f t="shared" si="0"/>
        <v>4362</v>
      </c>
    </row>
    <row r="28" spans="1:5" ht="10.9" customHeight="1" x14ac:dyDescent="0.2">
      <c r="A28" s="61">
        <v>1981</v>
      </c>
      <c r="B28" s="62">
        <v>11551</v>
      </c>
      <c r="C28" s="62">
        <v>1932</v>
      </c>
      <c r="D28" s="63">
        <v>1843</v>
      </c>
      <c r="E28" s="191">
        <f t="shared" si="0"/>
        <v>3775</v>
      </c>
    </row>
    <row r="29" spans="1:5" ht="10.9" customHeight="1" x14ac:dyDescent="0.2">
      <c r="A29" s="61">
        <v>1982</v>
      </c>
      <c r="B29" s="62">
        <v>11412</v>
      </c>
      <c r="C29" s="62">
        <v>1696</v>
      </c>
      <c r="D29" s="63">
        <v>1872</v>
      </c>
      <c r="E29" s="191">
        <f t="shared" si="0"/>
        <v>3568</v>
      </c>
    </row>
    <row r="30" spans="1:5" ht="10.9" customHeight="1" x14ac:dyDescent="0.2">
      <c r="A30" s="61">
        <v>1983</v>
      </c>
      <c r="B30" s="62">
        <v>11381</v>
      </c>
      <c r="C30" s="62">
        <v>1621</v>
      </c>
      <c r="D30" s="63">
        <v>1706</v>
      </c>
      <c r="E30" s="191">
        <f t="shared" si="0"/>
        <v>3327</v>
      </c>
    </row>
    <row r="31" spans="1:5" ht="10.9" customHeight="1" x14ac:dyDescent="0.2">
      <c r="A31" s="61">
        <v>1984</v>
      </c>
      <c r="B31" s="62">
        <v>11618</v>
      </c>
      <c r="C31" s="62">
        <v>1936</v>
      </c>
      <c r="D31" s="63">
        <v>1720</v>
      </c>
      <c r="E31" s="191">
        <f t="shared" si="0"/>
        <v>3656</v>
      </c>
    </row>
    <row r="32" spans="1:5" ht="10.9" customHeight="1" x14ac:dyDescent="0.2">
      <c r="A32" s="61">
        <v>1985</v>
      </c>
      <c r="B32" s="62">
        <v>11760</v>
      </c>
      <c r="C32" s="62">
        <v>1764</v>
      </c>
      <c r="D32" s="63">
        <v>1690</v>
      </c>
      <c r="E32" s="191">
        <f t="shared" si="0"/>
        <v>3454</v>
      </c>
    </row>
    <row r="33" spans="1:5" ht="10.9" customHeight="1" x14ac:dyDescent="0.2">
      <c r="A33" s="61">
        <v>1986</v>
      </c>
      <c r="B33" s="62">
        <v>11723</v>
      </c>
      <c r="C33" s="62">
        <v>1683</v>
      </c>
      <c r="D33" s="63">
        <v>1757</v>
      </c>
      <c r="E33" s="191">
        <f t="shared" si="0"/>
        <v>3440</v>
      </c>
    </row>
    <row r="34" spans="1:5" ht="10.9" customHeight="1" x14ac:dyDescent="0.2">
      <c r="A34" s="61">
        <v>1987</v>
      </c>
      <c r="B34" s="62">
        <v>11750</v>
      </c>
      <c r="C34" s="62">
        <v>1755</v>
      </c>
      <c r="D34" s="63">
        <v>1774</v>
      </c>
      <c r="E34" s="191">
        <f t="shared" si="0"/>
        <v>3529</v>
      </c>
    </row>
    <row r="35" spans="1:5" ht="10.9" customHeight="1" x14ac:dyDescent="0.2">
      <c r="A35" s="61">
        <v>1988</v>
      </c>
      <c r="B35" s="62">
        <v>11730</v>
      </c>
      <c r="C35" s="62">
        <v>1950</v>
      </c>
      <c r="D35" s="63">
        <v>2003</v>
      </c>
      <c r="E35" s="191">
        <f t="shared" si="0"/>
        <v>3953</v>
      </c>
    </row>
    <row r="36" spans="1:5" ht="10.9" customHeight="1" x14ac:dyDescent="0.2">
      <c r="A36" s="61">
        <v>1989</v>
      </c>
      <c r="B36" s="62">
        <v>11725</v>
      </c>
      <c r="C36" s="62">
        <v>1969</v>
      </c>
      <c r="D36" s="63">
        <v>1947</v>
      </c>
      <c r="E36" s="191">
        <f t="shared" si="0"/>
        <v>3916</v>
      </c>
    </row>
    <row r="37" spans="1:5" ht="10.9" customHeight="1" x14ac:dyDescent="0.2">
      <c r="A37" s="61">
        <v>1990</v>
      </c>
      <c r="B37" s="62">
        <v>11942</v>
      </c>
      <c r="C37" s="62">
        <v>2194</v>
      </c>
      <c r="D37" s="63">
        <v>1993</v>
      </c>
      <c r="E37" s="191">
        <f t="shared" si="0"/>
        <v>4187</v>
      </c>
    </row>
    <row r="38" spans="1:5" ht="10.9" customHeight="1" x14ac:dyDescent="0.2">
      <c r="A38" s="61">
        <v>1991</v>
      </c>
      <c r="B38" s="62">
        <v>12286</v>
      </c>
      <c r="C38" s="62">
        <v>2142</v>
      </c>
      <c r="D38" s="63">
        <v>1794</v>
      </c>
      <c r="E38" s="191">
        <f t="shared" si="0"/>
        <v>3936</v>
      </c>
    </row>
    <row r="39" spans="1:5" ht="10.9" customHeight="1" x14ac:dyDescent="0.2">
      <c r="A39" s="61">
        <v>1992</v>
      </c>
      <c r="B39" s="62">
        <v>12270</v>
      </c>
      <c r="C39" s="62">
        <v>1924</v>
      </c>
      <c r="D39" s="63">
        <v>1995</v>
      </c>
      <c r="E39" s="191">
        <f t="shared" si="0"/>
        <v>3919</v>
      </c>
    </row>
    <row r="40" spans="1:5" ht="10.9" customHeight="1" x14ac:dyDescent="0.2">
      <c r="A40" s="61">
        <v>1993</v>
      </c>
      <c r="B40" s="62">
        <v>12183</v>
      </c>
      <c r="C40" s="62">
        <v>1743</v>
      </c>
      <c r="D40" s="63">
        <v>1825</v>
      </c>
      <c r="E40" s="191">
        <f t="shared" si="0"/>
        <v>3568</v>
      </c>
    </row>
    <row r="41" spans="1:5" ht="10.9" customHeight="1" x14ac:dyDescent="0.2">
      <c r="A41" s="61">
        <v>1994</v>
      </c>
      <c r="B41" s="62">
        <v>11714</v>
      </c>
      <c r="C41" s="62">
        <v>1737</v>
      </c>
      <c r="D41" s="63">
        <v>1768</v>
      </c>
      <c r="E41" s="191">
        <f t="shared" si="0"/>
        <v>3505</v>
      </c>
    </row>
    <row r="42" spans="1:5" ht="10.9" customHeight="1" x14ac:dyDescent="0.2">
      <c r="A42" s="61">
        <v>1995</v>
      </c>
      <c r="B42" s="62">
        <v>11677</v>
      </c>
      <c r="C42" s="62">
        <v>1746</v>
      </c>
      <c r="D42" s="63">
        <v>1878</v>
      </c>
      <c r="E42" s="191">
        <f t="shared" si="0"/>
        <v>3624</v>
      </c>
    </row>
    <row r="43" spans="1:5" ht="10.9" customHeight="1" x14ac:dyDescent="0.2">
      <c r="A43" s="64">
        <v>1996</v>
      </c>
      <c r="B43" s="191">
        <v>11406</v>
      </c>
      <c r="C43" s="191">
        <v>1680</v>
      </c>
      <c r="D43" s="191">
        <v>1885</v>
      </c>
      <c r="E43" s="191">
        <f t="shared" si="0"/>
        <v>3565</v>
      </c>
    </row>
    <row r="44" spans="1:5" ht="10.9" customHeight="1" x14ac:dyDescent="0.2">
      <c r="A44" s="64">
        <v>1997</v>
      </c>
      <c r="B44" s="191">
        <v>11437</v>
      </c>
      <c r="C44" s="191">
        <v>1453</v>
      </c>
      <c r="D44" s="191">
        <v>1590</v>
      </c>
      <c r="E44" s="191">
        <f t="shared" si="0"/>
        <v>3043</v>
      </c>
    </row>
    <row r="45" spans="1:5" ht="10.9" customHeight="1" x14ac:dyDescent="0.2">
      <c r="A45" s="243">
        <v>1998</v>
      </c>
      <c r="B45" s="244">
        <v>11480</v>
      </c>
      <c r="C45" s="244">
        <v>1604</v>
      </c>
      <c r="D45" s="244">
        <v>1373</v>
      </c>
      <c r="E45" s="191">
        <f t="shared" si="0"/>
        <v>2977</v>
      </c>
    </row>
    <row r="46" spans="1:5" ht="10.9" customHeight="1" x14ac:dyDescent="0.2">
      <c r="A46" s="243">
        <v>1999</v>
      </c>
      <c r="B46" s="244">
        <v>11816</v>
      </c>
      <c r="C46" s="244">
        <v>1792</v>
      </c>
      <c r="D46" s="244">
        <v>1513</v>
      </c>
      <c r="E46" s="191">
        <f t="shared" si="0"/>
        <v>3305</v>
      </c>
    </row>
    <row r="47" spans="1:5" ht="10.9" customHeight="1" x14ac:dyDescent="0.2">
      <c r="A47" s="243">
        <v>2000</v>
      </c>
      <c r="B47" s="244">
        <v>12174</v>
      </c>
      <c r="C47" s="244">
        <v>1744</v>
      </c>
      <c r="D47" s="244">
        <v>1429</v>
      </c>
      <c r="E47" s="191">
        <f t="shared" si="0"/>
        <v>3173</v>
      </c>
    </row>
    <row r="48" spans="1:5" ht="10.9" customHeight="1" x14ac:dyDescent="0.2">
      <c r="A48" s="556">
        <v>2001</v>
      </c>
      <c r="B48" s="557">
        <v>12368</v>
      </c>
      <c r="C48" s="557">
        <v>1683</v>
      </c>
      <c r="D48" s="557">
        <v>1464</v>
      </c>
      <c r="E48" s="191">
        <f t="shared" si="0"/>
        <v>3147</v>
      </c>
    </row>
    <row r="49" spans="1:5" ht="10.9" customHeight="1" x14ac:dyDescent="0.2">
      <c r="A49" s="243">
        <v>2002</v>
      </c>
      <c r="B49" s="244">
        <v>12716</v>
      </c>
      <c r="C49" s="244">
        <v>1733</v>
      </c>
      <c r="D49" s="244">
        <v>1372</v>
      </c>
      <c r="E49" s="191">
        <f t="shared" si="0"/>
        <v>3105</v>
      </c>
    </row>
    <row r="50" spans="1:5" ht="11.1" customHeight="1" x14ac:dyDescent="0.2">
      <c r="A50" s="243">
        <v>2003</v>
      </c>
      <c r="B50" s="244">
        <v>13128</v>
      </c>
      <c r="C50" s="244">
        <v>1268</v>
      </c>
      <c r="D50" s="244">
        <v>1056</v>
      </c>
      <c r="E50" s="191">
        <f t="shared" si="0"/>
        <v>2324</v>
      </c>
    </row>
    <row r="51" spans="1:5" ht="11.1" customHeight="1" x14ac:dyDescent="0.2">
      <c r="A51" s="1002">
        <v>2004</v>
      </c>
      <c r="B51" s="1003">
        <v>13115</v>
      </c>
      <c r="C51" s="1003">
        <v>1303</v>
      </c>
      <c r="D51" s="1003">
        <v>1368</v>
      </c>
      <c r="E51" s="1004">
        <v>2671</v>
      </c>
    </row>
    <row r="52" spans="1:5" ht="11.1" customHeight="1" x14ac:dyDescent="0.2">
      <c r="A52" s="133"/>
      <c r="B52" s="623"/>
      <c r="C52" s="623"/>
      <c r="D52" s="623"/>
      <c r="E52" s="623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&amp;R- 19 -</oddHead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BAB87-C851-42E1-8DC2-C057DFC67C0B}">
  <dimension ref="A17:W57"/>
  <sheetViews>
    <sheetView workbookViewId="0">
      <selection activeCell="I35" sqref="I35"/>
    </sheetView>
  </sheetViews>
  <sheetFormatPr baseColWidth="10" defaultRowHeight="12.75" x14ac:dyDescent="0.2"/>
  <cols>
    <col min="1" max="1" width="9.28515625" customWidth="1"/>
    <col min="2" max="2" width="7.7109375" customWidth="1"/>
    <col min="3" max="3" width="7.85546875" customWidth="1"/>
    <col min="4" max="4" width="7.7109375" customWidth="1"/>
    <col min="5" max="5" width="2.85546875" customWidth="1"/>
    <col min="6" max="7" width="5" customWidth="1"/>
    <col min="8" max="8" width="2.85546875" customWidth="1"/>
    <col min="9" max="10" width="7.7109375" customWidth="1"/>
    <col min="11" max="11" width="2.85546875" customWidth="1"/>
    <col min="12" max="12" width="5.140625" customWidth="1"/>
    <col min="13" max="13" width="5" customWidth="1"/>
    <col min="14" max="14" width="2.85546875" customWidth="1"/>
    <col min="15" max="15" width="7.7109375" customWidth="1"/>
    <col min="16" max="16" width="5.28515625" customWidth="1"/>
    <col min="17" max="17" width="7.85546875" customWidth="1"/>
  </cols>
  <sheetData>
    <row r="17" spans="1:23" ht="9.75" customHeight="1" x14ac:dyDescent="0.2"/>
    <row r="18" spans="1:23" ht="15" customHeight="1" x14ac:dyDescent="0.2">
      <c r="A18" s="11"/>
    </row>
    <row r="19" spans="1:23" ht="15" customHeight="1" x14ac:dyDescent="0.2">
      <c r="K19" s="8"/>
      <c r="L19" s="8"/>
      <c r="M19" s="8"/>
      <c r="N19" s="8"/>
      <c r="O19" s="8"/>
    </row>
    <row r="20" spans="1:23" s="43" customFormat="1" ht="15" customHeight="1" x14ac:dyDescent="0.2">
      <c r="A20" s="373"/>
      <c r="B20" s="391"/>
      <c r="C20" s="404" t="s">
        <v>353</v>
      </c>
      <c r="D20" s="404"/>
      <c r="E20" s="404"/>
      <c r="F20" s="403"/>
      <c r="G20" s="744" t="s">
        <v>354</v>
      </c>
      <c r="H20" s="404"/>
      <c r="I20" s="404"/>
      <c r="J20" s="403"/>
      <c r="K20" s="746"/>
      <c r="L20" s="362" t="s">
        <v>373</v>
      </c>
      <c r="M20" s="413"/>
      <c r="N20" s="413"/>
      <c r="O20" s="413"/>
      <c r="P20" s="184"/>
      <c r="Q20" s="6"/>
      <c r="R20"/>
      <c r="S20"/>
      <c r="T20"/>
      <c r="U20"/>
      <c r="V20"/>
      <c r="W20"/>
    </row>
    <row r="21" spans="1:23" s="43" customFormat="1" ht="15" customHeight="1" x14ac:dyDescent="0.2">
      <c r="A21" s="352" t="s">
        <v>374</v>
      </c>
      <c r="B21" s="353"/>
      <c r="C21" s="450" t="s">
        <v>323</v>
      </c>
      <c r="D21" s="405" t="s">
        <v>322</v>
      </c>
      <c r="E21" s="377" t="s">
        <v>34</v>
      </c>
      <c r="F21" s="406"/>
      <c r="G21" s="741" t="s">
        <v>323</v>
      </c>
      <c r="H21" s="416"/>
      <c r="I21" s="405" t="s">
        <v>322</v>
      </c>
      <c r="J21" s="407" t="s">
        <v>34</v>
      </c>
      <c r="K21" s="741" t="s">
        <v>323</v>
      </c>
      <c r="L21" s="404"/>
      <c r="M21" s="377" t="s">
        <v>322</v>
      </c>
      <c r="N21" s="421"/>
      <c r="O21" s="450" t="s">
        <v>34</v>
      </c>
      <c r="P21" s="184"/>
      <c r="Q21" s="6"/>
      <c r="R21"/>
      <c r="S21"/>
      <c r="T21"/>
      <c r="U21"/>
      <c r="V21"/>
      <c r="W21"/>
    </row>
    <row r="22" spans="1:23" s="43" customFormat="1" ht="15" customHeight="1" x14ac:dyDescent="0.2">
      <c r="A22" s="46" t="s">
        <v>375</v>
      </c>
      <c r="B22" s="73"/>
      <c r="C22" s="751">
        <v>172</v>
      </c>
      <c r="D22" s="56">
        <v>165</v>
      </c>
      <c r="E22" s="165">
        <v>337</v>
      </c>
      <c r="F22" s="173"/>
      <c r="G22" s="230">
        <v>259</v>
      </c>
      <c r="H22" s="174"/>
      <c r="I22" s="56">
        <v>263</v>
      </c>
      <c r="J22" s="172">
        <v>522</v>
      </c>
      <c r="K22" s="745"/>
      <c r="L22" s="6">
        <v>87</v>
      </c>
      <c r="M22" s="184"/>
      <c r="N22" s="45">
        <v>98</v>
      </c>
      <c r="O22" s="6">
        <v>185</v>
      </c>
      <c r="P22" s="184"/>
      <c r="Q22" s="6"/>
      <c r="R22"/>
      <c r="S22"/>
      <c r="T22"/>
      <c r="U22"/>
      <c r="V22"/>
      <c r="W22"/>
    </row>
    <row r="23" spans="1:23" s="43" customFormat="1" ht="15" customHeight="1" x14ac:dyDescent="0.2">
      <c r="A23" s="40" t="s">
        <v>376</v>
      </c>
      <c r="B23" s="53"/>
      <c r="C23" s="752">
        <v>55</v>
      </c>
      <c r="D23" s="57">
        <v>46</v>
      </c>
      <c r="E23" s="165">
        <v>101</v>
      </c>
      <c r="F23" s="175"/>
      <c r="G23" s="742">
        <v>62</v>
      </c>
      <c r="H23" s="163"/>
      <c r="I23" s="57">
        <v>67</v>
      </c>
      <c r="J23" s="172">
        <v>129</v>
      </c>
      <c r="K23" s="750"/>
      <c r="L23" s="277">
        <v>7</v>
      </c>
      <c r="M23" s="246"/>
      <c r="N23" s="324">
        <v>21</v>
      </c>
      <c r="O23" s="277">
        <v>28</v>
      </c>
      <c r="P23" s="184"/>
      <c r="Q23" s="6"/>
      <c r="R23"/>
      <c r="S23"/>
      <c r="T23"/>
      <c r="U23"/>
      <c r="V23"/>
      <c r="W23"/>
    </row>
    <row r="24" spans="1:23" s="43" customFormat="1" ht="15" customHeight="1" thickBot="1" x14ac:dyDescent="0.25">
      <c r="A24" s="40" t="s">
        <v>377</v>
      </c>
      <c r="B24" s="53"/>
      <c r="C24" s="753">
        <v>25</v>
      </c>
      <c r="D24" s="201">
        <v>13</v>
      </c>
      <c r="E24" s="204">
        <v>38</v>
      </c>
      <c r="F24" s="202"/>
      <c r="G24" s="743">
        <v>34</v>
      </c>
      <c r="H24" s="164"/>
      <c r="I24" s="201">
        <v>33</v>
      </c>
      <c r="J24" s="203">
        <v>67</v>
      </c>
      <c r="K24" s="745"/>
      <c r="L24" s="6">
        <v>9</v>
      </c>
      <c r="M24" s="184"/>
      <c r="N24" s="45">
        <v>20</v>
      </c>
      <c r="O24" s="6">
        <v>29</v>
      </c>
      <c r="P24" s="184"/>
      <c r="Q24" s="6"/>
      <c r="R24"/>
      <c r="S24"/>
      <c r="T24"/>
      <c r="U24"/>
      <c r="V24"/>
      <c r="W24"/>
    </row>
    <row r="25" spans="1:23" s="43" customFormat="1" ht="15" customHeight="1" thickBot="1" x14ac:dyDescent="0.25">
      <c r="A25" s="40" t="s">
        <v>378</v>
      </c>
      <c r="B25" s="18"/>
      <c r="C25" s="754">
        <f>SUM(C22:C24)</f>
        <v>252</v>
      </c>
      <c r="D25" s="755">
        <f>SUM(D22:D24)</f>
        <v>224</v>
      </c>
      <c r="E25" s="756">
        <f>SUM(E22:E24)</f>
        <v>476</v>
      </c>
      <c r="F25" s="757"/>
      <c r="G25" s="743">
        <f>SUM(G22:G24)</f>
        <v>355</v>
      </c>
      <c r="H25" s="164"/>
      <c r="I25" s="201">
        <f>SUM(I22:I24)</f>
        <v>363</v>
      </c>
      <c r="J25" s="203">
        <f>SUM(J22:J24)</f>
        <v>718</v>
      </c>
      <c r="K25" s="747"/>
      <c r="L25" s="748">
        <f>SUM(L22:L24)</f>
        <v>103</v>
      </c>
      <c r="M25" s="1113">
        <f>SUM(N22:N24)</f>
        <v>139</v>
      </c>
      <c r="N25" s="1114"/>
      <c r="O25" s="749">
        <f>SUM(O22:O24)</f>
        <v>242</v>
      </c>
      <c r="P25"/>
      <c r="Q25"/>
      <c r="R25"/>
      <c r="S25"/>
      <c r="T25"/>
      <c r="U25"/>
      <c r="V25"/>
      <c r="W25"/>
    </row>
    <row r="26" spans="1:23" ht="15" customHeight="1" x14ac:dyDescent="0.2">
      <c r="A26" s="39"/>
      <c r="B26" s="39"/>
      <c r="C26" s="118"/>
      <c r="D26" s="118"/>
      <c r="E26" s="168"/>
      <c r="F26" s="169"/>
      <c r="G26" s="168"/>
      <c r="H26" s="169"/>
      <c r="I26" s="118"/>
      <c r="J26" s="118"/>
      <c r="K26" s="168"/>
      <c r="L26" s="169"/>
      <c r="M26" s="168"/>
      <c r="N26" s="169"/>
      <c r="O26" s="118"/>
    </row>
    <row r="27" spans="1:23" ht="15" customHeight="1" x14ac:dyDescent="0.2"/>
    <row r="28" spans="1:23" ht="15" customHeight="1" x14ac:dyDescent="0.2"/>
    <row r="29" spans="1:23" ht="15" customHeight="1" x14ac:dyDescent="0.2"/>
    <row r="30" spans="1:23" ht="15" customHeight="1" x14ac:dyDescent="0.2"/>
    <row r="31" spans="1:23" ht="15" customHeight="1" x14ac:dyDescent="0.2"/>
    <row r="32" spans="1:23" ht="15" customHeight="1" x14ac:dyDescent="0.2"/>
    <row r="33" spans="1:23" ht="15" customHeight="1" x14ac:dyDescent="0.2"/>
    <row r="34" spans="1:23" ht="15" customHeight="1" x14ac:dyDescent="0.2"/>
    <row r="35" spans="1:23" ht="15" customHeight="1" x14ac:dyDescent="0.2"/>
    <row r="36" spans="1:23" s="43" customFormat="1" ht="15" customHeight="1" x14ac:dyDescent="0.2">
      <c r="A36"/>
      <c r="B36"/>
      <c r="C36"/>
      <c r="D36"/>
      <c r="E36"/>
      <c r="F36"/>
      <c r="G36"/>
      <c r="H36"/>
      <c r="I36"/>
      <c r="J36"/>
      <c r="K36"/>
      <c r="P36"/>
      <c r="Q36"/>
      <c r="R36"/>
      <c r="S36"/>
      <c r="T36"/>
      <c r="U36"/>
      <c r="V36"/>
      <c r="W36"/>
    </row>
    <row r="37" spans="1:23" s="43" customFormat="1" ht="15" customHeight="1" x14ac:dyDescent="0.2">
      <c r="A37"/>
      <c r="B37"/>
      <c r="C37"/>
      <c r="D37"/>
      <c r="E37"/>
      <c r="F37"/>
      <c r="G37"/>
      <c r="H37"/>
      <c r="I37"/>
      <c r="J37"/>
      <c r="K37"/>
      <c r="P37"/>
      <c r="Q37"/>
      <c r="R37"/>
      <c r="S37"/>
      <c r="T37"/>
      <c r="U37"/>
      <c r="V37"/>
      <c r="W37"/>
    </row>
    <row r="38" spans="1:23" s="43" customFormat="1" ht="15" customHeight="1" x14ac:dyDescent="0.2">
      <c r="A38"/>
      <c r="B38"/>
      <c r="C38"/>
      <c r="D38"/>
      <c r="E38"/>
      <c r="F38"/>
      <c r="G38"/>
      <c r="H38"/>
      <c r="I38"/>
      <c r="J38"/>
      <c r="K38"/>
      <c r="P38"/>
      <c r="Q38"/>
      <c r="R38"/>
      <c r="S38"/>
      <c r="T38"/>
      <c r="U38"/>
      <c r="V38"/>
      <c r="W38"/>
    </row>
    <row r="39" spans="1:23" ht="15" customHeight="1" x14ac:dyDescent="0.2"/>
    <row r="40" spans="1:23" ht="15" customHeight="1" x14ac:dyDescent="0.2"/>
    <row r="41" spans="1:23" ht="15" customHeight="1" x14ac:dyDescent="0.2">
      <c r="A41" s="373" t="s">
        <v>379</v>
      </c>
      <c r="B41" s="374"/>
      <c r="C41" s="374"/>
      <c r="D41" s="409">
        <v>37986</v>
      </c>
      <c r="E41" s="403"/>
      <c r="F41" s="410">
        <v>38352</v>
      </c>
      <c r="G41" s="404"/>
      <c r="H41" s="382"/>
      <c r="I41" s="404"/>
      <c r="J41" s="411"/>
      <c r="K41" s="411"/>
      <c r="L41" s="382"/>
      <c r="M41" s="382"/>
      <c r="N41" s="383"/>
      <c r="O41" s="378"/>
    </row>
    <row r="42" spans="1:23" s="43" customFormat="1" ht="15" customHeight="1" x14ac:dyDescent="0.2">
      <c r="A42" s="412"/>
      <c r="B42" s="413"/>
      <c r="C42" s="414"/>
      <c r="D42" s="415" t="s">
        <v>34</v>
      </c>
      <c r="E42" s="406"/>
      <c r="F42" s="416" t="s">
        <v>34</v>
      </c>
      <c r="G42" s="417"/>
      <c r="H42" s="416" t="s">
        <v>380</v>
      </c>
      <c r="I42" s="417"/>
      <c r="J42" s="416" t="s">
        <v>381</v>
      </c>
      <c r="K42" s="417"/>
      <c r="L42" s="417" t="s">
        <v>382</v>
      </c>
      <c r="M42" s="417"/>
      <c r="N42" s="417" t="s">
        <v>383</v>
      </c>
      <c r="O42" s="417"/>
      <c r="P42"/>
      <c r="Q42"/>
      <c r="R42"/>
      <c r="S42"/>
      <c r="T42"/>
      <c r="U42"/>
      <c r="V42"/>
      <c r="W42"/>
    </row>
    <row r="43" spans="1:23" s="43" customFormat="1" ht="15" customHeight="1" x14ac:dyDescent="0.2">
      <c r="A43" s="352"/>
      <c r="B43" s="362"/>
      <c r="C43" s="362"/>
      <c r="D43" s="401"/>
      <c r="E43" s="418"/>
      <c r="F43" s="364"/>
      <c r="G43" s="365"/>
      <c r="H43" s="419"/>
      <c r="I43" s="353"/>
      <c r="J43" s="419"/>
      <c r="K43" s="420"/>
      <c r="L43" s="419"/>
      <c r="M43" s="420"/>
      <c r="N43" s="365" t="s">
        <v>384</v>
      </c>
      <c r="O43" s="365"/>
      <c r="P43"/>
      <c r="Q43"/>
      <c r="R43"/>
      <c r="S43"/>
      <c r="T43"/>
      <c r="U43"/>
      <c r="V43"/>
      <c r="W43"/>
    </row>
    <row r="44" spans="1:23" s="43" customFormat="1" ht="15" customHeight="1" x14ac:dyDescent="0.2">
      <c r="A44" s="40" t="s">
        <v>385</v>
      </c>
      <c r="B44" s="18"/>
      <c r="C44" s="18"/>
      <c r="D44" s="166">
        <v>7859</v>
      </c>
      <c r="E44" s="171"/>
      <c r="F44" s="166">
        <v>7734</v>
      </c>
      <c r="G44" s="167"/>
      <c r="H44" s="197"/>
      <c r="I44" s="198"/>
      <c r="J44" s="199"/>
      <c r="K44" s="198"/>
      <c r="L44" s="199"/>
      <c r="M44" s="198"/>
      <c r="N44" s="199"/>
      <c r="O44" s="200"/>
      <c r="P44"/>
      <c r="Q44"/>
      <c r="R44"/>
      <c r="S44"/>
      <c r="T44"/>
      <c r="U44"/>
      <c r="V44"/>
      <c r="W44"/>
    </row>
    <row r="45" spans="1:23" s="43" customFormat="1" ht="15" customHeight="1" x14ac:dyDescent="0.2">
      <c r="A45" s="40" t="s">
        <v>386</v>
      </c>
      <c r="B45" s="18"/>
      <c r="C45" s="18"/>
      <c r="D45" s="166">
        <v>5269</v>
      </c>
      <c r="E45" s="171"/>
      <c r="F45" s="166">
        <v>5381</v>
      </c>
      <c r="G45" s="167"/>
      <c r="H45" s="192"/>
      <c r="I45" s="167"/>
      <c r="J45" s="166"/>
      <c r="K45" s="167"/>
      <c r="L45" s="166"/>
      <c r="M45" s="167"/>
      <c r="N45" s="166"/>
      <c r="O45" s="170"/>
      <c r="P45"/>
      <c r="Q45"/>
      <c r="R45"/>
      <c r="S45"/>
      <c r="T45"/>
      <c r="U45"/>
      <c r="V45"/>
      <c r="W45"/>
    </row>
    <row r="46" spans="1:23" s="43" customFormat="1" ht="15" customHeight="1" thickBot="1" x14ac:dyDescent="0.25">
      <c r="A46" s="40" t="s">
        <v>387</v>
      </c>
      <c r="B46" s="18"/>
      <c r="C46" s="18"/>
      <c r="D46" s="193">
        <v>13128</v>
      </c>
      <c r="E46" s="194"/>
      <c r="F46" s="193">
        <v>13115</v>
      </c>
      <c r="G46" s="195"/>
      <c r="H46" s="193">
        <v>3150</v>
      </c>
      <c r="I46" s="195"/>
      <c r="J46" s="193">
        <v>4226</v>
      </c>
      <c r="K46" s="195"/>
      <c r="L46" s="193">
        <v>7</v>
      </c>
      <c r="M46" s="195"/>
      <c r="N46" s="193">
        <v>5732</v>
      </c>
      <c r="O46" s="196"/>
      <c r="P46"/>
      <c r="Q46"/>
      <c r="R46"/>
      <c r="S46"/>
      <c r="T46"/>
      <c r="U46"/>
      <c r="V46"/>
      <c r="W46"/>
    </row>
    <row r="47" spans="1:23" s="43" customFormat="1" ht="15" customHeight="1" x14ac:dyDescent="0.2">
      <c r="A47" s="40" t="s">
        <v>471</v>
      </c>
      <c r="B47" s="18"/>
      <c r="C47" s="18"/>
      <c r="D47" s="166"/>
      <c r="E47" s="171"/>
      <c r="F47" s="166"/>
      <c r="G47" s="167"/>
      <c r="H47" s="197"/>
      <c r="I47" s="198"/>
      <c r="J47" s="199"/>
      <c r="K47" s="198"/>
      <c r="L47" s="199"/>
      <c r="M47" s="198"/>
      <c r="N47" s="199"/>
      <c r="O47" s="200"/>
      <c r="P47"/>
      <c r="Q47"/>
      <c r="R47"/>
      <c r="S47"/>
      <c r="T47"/>
      <c r="U47"/>
      <c r="V47"/>
      <c r="W47"/>
    </row>
    <row r="48" spans="1:23" s="43" customFormat="1" ht="15" customHeight="1" x14ac:dyDescent="0.2">
      <c r="A48" s="67" t="s">
        <v>472</v>
      </c>
      <c r="B48" s="68"/>
      <c r="C48" s="18"/>
      <c r="D48" s="166">
        <v>172</v>
      </c>
      <c r="E48" s="171"/>
      <c r="F48" s="166">
        <v>53</v>
      </c>
      <c r="G48" s="167"/>
      <c r="H48" s="197"/>
      <c r="I48" s="198"/>
      <c r="J48" s="199"/>
      <c r="K48" s="198"/>
      <c r="L48" s="199"/>
      <c r="M48" s="198"/>
      <c r="N48" s="199"/>
      <c r="O48" s="200"/>
      <c r="P48"/>
      <c r="Q48"/>
      <c r="R48"/>
      <c r="S48"/>
      <c r="T48"/>
      <c r="U48"/>
      <c r="V48"/>
      <c r="W48"/>
    </row>
    <row r="49" spans="1:23" s="43" customFormat="1" ht="15" customHeight="1" x14ac:dyDescent="0.2">
      <c r="A49" s="67" t="s">
        <v>473</v>
      </c>
      <c r="B49" s="68"/>
      <c r="C49" s="18"/>
      <c r="D49" s="166">
        <v>72</v>
      </c>
      <c r="E49" s="171"/>
      <c r="F49" s="166">
        <v>79</v>
      </c>
      <c r="G49" s="167"/>
      <c r="H49" s="192"/>
      <c r="I49" s="167"/>
      <c r="J49" s="166"/>
      <c r="K49" s="167"/>
      <c r="L49" s="166"/>
      <c r="M49" s="167"/>
      <c r="N49" s="166"/>
      <c r="O49" s="170"/>
      <c r="P49"/>
      <c r="Q49"/>
      <c r="R49"/>
      <c r="S49"/>
      <c r="T49"/>
      <c r="U49"/>
      <c r="V49"/>
      <c r="W49"/>
    </row>
    <row r="50" spans="1:23" s="43" customFormat="1" ht="1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</row>
    <row r="51" spans="1:23" s="43" customFormat="1" ht="1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</row>
    <row r="52" spans="1:23" ht="15" customHeight="1" x14ac:dyDescent="0.2"/>
    <row r="53" spans="1:23" ht="15" customHeight="1" x14ac:dyDescent="0.2"/>
    <row r="54" spans="1:23" ht="15" customHeight="1" x14ac:dyDescent="0.2"/>
    <row r="55" spans="1:23" ht="15" customHeight="1" x14ac:dyDescent="0.2"/>
    <row r="56" spans="1:23" ht="15" customHeight="1" x14ac:dyDescent="0.2"/>
    <row r="57" spans="1:23" ht="15" customHeight="1" x14ac:dyDescent="0.2"/>
  </sheetData>
  <mergeCells count="1">
    <mergeCell ref="M25:N25"/>
  </mergeCells>
  <phoneticPr fontId="14" type="noConversion"/>
  <pageMargins left="0.59055118110236227" right="0.51181102362204722" top="0.78740157480314965" bottom="0.74803149606299213" header="0.51181102362204722" footer="0.39370078740157483"/>
  <pageSetup paperSize="9" orientation="portrait" r:id="rId1"/>
  <headerFooter alignWithMargins="0">
    <oddHeader>&amp;R- 20 -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41006-3DC0-4C4E-BBE4-1708C9A716B3}">
  <dimension ref="A1:S46"/>
  <sheetViews>
    <sheetView workbookViewId="0">
      <selection activeCell="I35" sqref="I35"/>
    </sheetView>
  </sheetViews>
  <sheetFormatPr baseColWidth="10" defaultRowHeight="12.75" x14ac:dyDescent="0.2"/>
  <cols>
    <col min="2" max="5" width="8.42578125" customWidth="1"/>
    <col min="6" max="9" width="10.42578125" customWidth="1"/>
  </cols>
  <sheetData>
    <row r="1" spans="1:1" x14ac:dyDescent="0.2">
      <c r="A1" s="11"/>
    </row>
    <row r="2" spans="1:1" ht="12.75" customHeight="1" x14ac:dyDescent="0.2"/>
    <row r="26" spans="1:19" ht="14.25" x14ac:dyDescent="0.2">
      <c r="A26" s="138"/>
      <c r="B26" s="138"/>
      <c r="C26" s="138"/>
      <c r="D26" s="138"/>
      <c r="E26" s="138"/>
      <c r="F26" s="138"/>
    </row>
    <row r="27" spans="1:19" ht="15" x14ac:dyDescent="0.25">
      <c r="A27" s="136" t="s">
        <v>566</v>
      </c>
      <c r="B27" s="136"/>
      <c r="C27" s="136"/>
      <c r="D27" s="136"/>
      <c r="E27" s="138"/>
      <c r="F27" s="138"/>
    </row>
    <row r="29" spans="1:19" ht="14.1" customHeight="1" x14ac:dyDescent="0.2">
      <c r="A29" s="394"/>
      <c r="B29" s="374"/>
      <c r="C29" s="395"/>
      <c r="D29" s="374"/>
      <c r="E29" s="374"/>
      <c r="F29" s="374"/>
      <c r="G29" s="396"/>
      <c r="H29" s="397" t="s">
        <v>0</v>
      </c>
      <c r="I29" s="357"/>
    </row>
    <row r="30" spans="1:19" ht="14.1" customHeight="1" x14ac:dyDescent="0.2">
      <c r="A30" s="352"/>
      <c r="B30" s="362"/>
      <c r="C30" s="362"/>
      <c r="D30" s="362"/>
      <c r="E30" s="362"/>
      <c r="F30" s="362"/>
      <c r="G30" s="398">
        <v>2002</v>
      </c>
      <c r="H30" s="398">
        <v>2003</v>
      </c>
      <c r="I30" s="399">
        <v>2004</v>
      </c>
    </row>
    <row r="31" spans="1:19" ht="14.1" customHeight="1" x14ac:dyDescent="0.2">
      <c r="A31" s="40" t="s">
        <v>350</v>
      </c>
      <c r="B31" s="18"/>
      <c r="C31" s="18"/>
      <c r="D31" s="18"/>
      <c r="E31" s="18"/>
      <c r="F31" s="18"/>
      <c r="G31" s="349">
        <v>175</v>
      </c>
      <c r="H31" s="348">
        <v>162</v>
      </c>
      <c r="I31" s="348">
        <v>147</v>
      </c>
    </row>
    <row r="32" spans="1:19" s="43" customFormat="1" ht="14.1" customHeight="1" x14ac:dyDescent="0.2">
      <c r="A32" s="40" t="s">
        <v>351</v>
      </c>
      <c r="B32" s="18"/>
      <c r="C32" s="18"/>
      <c r="D32" s="18"/>
      <c r="E32" s="18"/>
      <c r="F32" s="18"/>
      <c r="G32" s="349">
        <v>91</v>
      </c>
      <c r="H32" s="349">
        <v>92</v>
      </c>
      <c r="I32" s="349">
        <v>107</v>
      </c>
      <c r="K32"/>
      <c r="L32"/>
      <c r="M32"/>
      <c r="N32"/>
      <c r="O32"/>
      <c r="P32"/>
      <c r="Q32"/>
      <c r="R32"/>
      <c r="S32"/>
    </row>
    <row r="33" spans="1:19" s="43" customFormat="1" ht="14.1" customHeight="1" x14ac:dyDescent="0.2">
      <c r="A33" s="40" t="s">
        <v>535</v>
      </c>
      <c r="B33" s="18"/>
      <c r="C33" s="18"/>
      <c r="D33" s="18"/>
      <c r="E33" s="18"/>
      <c r="F33" s="18"/>
      <c r="G33" s="349">
        <v>103</v>
      </c>
      <c r="H33" s="349">
        <v>117</v>
      </c>
      <c r="I33" s="349">
        <v>143</v>
      </c>
      <c r="K33"/>
      <c r="L33"/>
      <c r="M33"/>
      <c r="N33"/>
      <c r="O33"/>
      <c r="P33"/>
      <c r="Q33"/>
      <c r="R33"/>
      <c r="S33"/>
    </row>
    <row r="34" spans="1:19" s="43" customFormat="1" ht="15" customHeight="1" x14ac:dyDescent="0.2">
      <c r="K34"/>
      <c r="L34"/>
      <c r="M34"/>
      <c r="N34"/>
      <c r="O34"/>
      <c r="P34"/>
      <c r="Q34"/>
      <c r="R34"/>
      <c r="S34"/>
    </row>
    <row r="35" spans="1:19" s="43" customFormat="1" ht="15" customHeight="1" x14ac:dyDescent="0.2">
      <c r="K35"/>
      <c r="L35"/>
      <c r="M35"/>
      <c r="N35"/>
      <c r="O35"/>
      <c r="P35"/>
      <c r="Q35"/>
      <c r="R35"/>
      <c r="S35"/>
    </row>
    <row r="36" spans="1:19" s="43" customFormat="1" ht="15" customHeight="1" x14ac:dyDescent="0.2">
      <c r="K36"/>
      <c r="L36"/>
      <c r="M36"/>
      <c r="N36"/>
      <c r="O36"/>
      <c r="P36"/>
      <c r="Q36"/>
      <c r="R36"/>
      <c r="S36"/>
    </row>
    <row r="37" spans="1:19" s="43" customFormat="1" ht="15" customHeight="1" x14ac:dyDescent="0.2">
      <c r="K37"/>
      <c r="L37"/>
      <c r="M37"/>
      <c r="N37"/>
      <c r="O37"/>
      <c r="P37"/>
      <c r="Q37"/>
      <c r="R37"/>
      <c r="S37"/>
    </row>
    <row r="38" spans="1:19" s="43" customFormat="1" ht="15" customHeight="1" x14ac:dyDescent="0.2">
      <c r="K38"/>
      <c r="L38"/>
      <c r="M38"/>
      <c r="N38"/>
      <c r="O38"/>
      <c r="P38"/>
      <c r="Q38"/>
      <c r="R38"/>
      <c r="S38"/>
    </row>
    <row r="39" spans="1:19" s="43" customFormat="1" ht="15" customHeight="1" x14ac:dyDescent="0.2">
      <c r="K39"/>
      <c r="L39"/>
      <c r="M39"/>
      <c r="N39"/>
      <c r="O39"/>
      <c r="P39"/>
      <c r="Q39"/>
      <c r="R39"/>
      <c r="S39"/>
    </row>
    <row r="40" spans="1:19" s="43" customFormat="1" ht="15" customHeight="1" x14ac:dyDescent="0.2">
      <c r="K40"/>
      <c r="L40"/>
      <c r="M40"/>
      <c r="N40"/>
      <c r="O40"/>
      <c r="P40"/>
      <c r="Q40"/>
      <c r="R40"/>
      <c r="S40"/>
    </row>
    <row r="41" spans="1:19" s="43" customFormat="1" ht="15" customHeight="1" x14ac:dyDescent="0.2">
      <c r="K41"/>
      <c r="L41"/>
      <c r="M41"/>
      <c r="N41"/>
      <c r="O41"/>
      <c r="P41"/>
      <c r="Q41"/>
      <c r="R41"/>
      <c r="S41"/>
    </row>
    <row r="42" spans="1:19" s="43" customFormat="1" ht="15" customHeight="1" x14ac:dyDescent="0.2">
      <c r="K42"/>
      <c r="L42"/>
      <c r="M42"/>
      <c r="N42"/>
      <c r="O42"/>
      <c r="P42"/>
      <c r="Q42"/>
      <c r="R42"/>
      <c r="S42"/>
    </row>
    <row r="43" spans="1:19" s="43" customFormat="1" ht="15" customHeight="1" x14ac:dyDescent="0.2">
      <c r="K43"/>
      <c r="L43"/>
      <c r="M43"/>
      <c r="N43"/>
      <c r="O43"/>
      <c r="P43"/>
      <c r="Q43"/>
      <c r="R43"/>
      <c r="S43"/>
    </row>
    <row r="44" spans="1:19" s="43" customFormat="1" ht="15" customHeight="1" x14ac:dyDescent="0.2">
      <c r="K44"/>
      <c r="L44"/>
      <c r="M44"/>
      <c r="N44"/>
      <c r="O44"/>
      <c r="P44"/>
      <c r="Q44"/>
      <c r="R44"/>
      <c r="S44"/>
    </row>
    <row r="45" spans="1:19" s="43" customFormat="1" ht="15" customHeight="1" x14ac:dyDescent="0.2">
      <c r="K45"/>
      <c r="L45"/>
      <c r="M45"/>
      <c r="N45"/>
      <c r="O45"/>
      <c r="P45"/>
      <c r="Q45"/>
      <c r="R45"/>
      <c r="S45"/>
    </row>
    <row r="46" spans="1:19" s="43" customFormat="1" ht="15" customHeight="1" x14ac:dyDescent="0.2">
      <c r="K46"/>
      <c r="L46"/>
      <c r="M46"/>
      <c r="N46"/>
      <c r="O46"/>
      <c r="P46"/>
      <c r="Q46"/>
      <c r="R46"/>
      <c r="S46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&amp;R- 21 -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1886-171F-446F-8EAA-263E91BDD2DC}">
  <dimension ref="A1:I47"/>
  <sheetViews>
    <sheetView topLeftCell="A39" workbookViewId="0">
      <selection activeCell="E41" sqref="E41"/>
    </sheetView>
  </sheetViews>
  <sheetFormatPr baseColWidth="10" defaultRowHeight="12.75" x14ac:dyDescent="0.2"/>
  <cols>
    <col min="2" max="5" width="17.7109375" customWidth="1"/>
    <col min="6" max="9" width="12.7109375" customWidth="1"/>
  </cols>
  <sheetData>
    <row r="1" spans="1:5" x14ac:dyDescent="0.2">
      <c r="A1" s="11"/>
    </row>
    <row r="2" spans="1:5" ht="12.75" customHeight="1" x14ac:dyDescent="0.2"/>
    <row r="6" spans="1:5" s="656" customFormat="1" ht="15" x14ac:dyDescent="0.2">
      <c r="A6" s="1115" t="s">
        <v>388</v>
      </c>
      <c r="B6" s="1116"/>
      <c r="C6" s="1116"/>
      <c r="D6" s="1116"/>
      <c r="E6" s="1117"/>
    </row>
    <row r="7" spans="1:5" s="656" customFormat="1" ht="15" x14ac:dyDescent="0.2">
      <c r="A7" s="1016" t="s">
        <v>216</v>
      </c>
      <c r="B7" s="1053">
        <v>2001</v>
      </c>
      <c r="C7" s="1053">
        <v>2002</v>
      </c>
      <c r="D7" s="1053">
        <v>2003</v>
      </c>
      <c r="E7" s="1054">
        <v>2004</v>
      </c>
    </row>
    <row r="8" spans="1:5" s="656" customFormat="1" ht="15.95" customHeight="1" x14ac:dyDescent="0.2">
      <c r="A8" s="988" t="s">
        <v>220</v>
      </c>
      <c r="B8" s="1017">
        <v>5616</v>
      </c>
      <c r="C8" s="1017">
        <v>5977</v>
      </c>
      <c r="D8" s="1017">
        <v>5515</v>
      </c>
      <c r="E8" s="1017">
        <v>5092</v>
      </c>
    </row>
    <row r="9" spans="1:5" s="656" customFormat="1" ht="15.95" customHeight="1" x14ac:dyDescent="0.2">
      <c r="A9" s="988" t="s">
        <v>221</v>
      </c>
      <c r="B9" s="1017">
        <v>5037</v>
      </c>
      <c r="C9" s="1017">
        <v>5136</v>
      </c>
      <c r="D9" s="1017">
        <v>4729</v>
      </c>
      <c r="E9" s="1017">
        <v>4983</v>
      </c>
    </row>
    <row r="10" spans="1:5" s="656" customFormat="1" ht="15.95" customHeight="1" x14ac:dyDescent="0.2">
      <c r="A10" s="988" t="s">
        <v>222</v>
      </c>
      <c r="B10" s="1017">
        <v>6459</v>
      </c>
      <c r="C10" s="1017">
        <v>5934</v>
      </c>
      <c r="D10" s="1017">
        <v>5528</v>
      </c>
      <c r="E10" s="1017">
        <v>5330</v>
      </c>
    </row>
    <row r="11" spans="1:5" s="656" customFormat="1" ht="15.95" customHeight="1" x14ac:dyDescent="0.2">
      <c r="A11" s="988" t="s">
        <v>223</v>
      </c>
      <c r="B11" s="1017">
        <v>4844</v>
      </c>
      <c r="C11" s="1017">
        <v>5607</v>
      </c>
      <c r="D11" s="1017">
        <v>4595</v>
      </c>
      <c r="E11" s="1017">
        <v>4122</v>
      </c>
    </row>
    <row r="12" spans="1:5" s="656" customFormat="1" ht="15.95" customHeight="1" x14ac:dyDescent="0.2">
      <c r="A12" s="988" t="s">
        <v>224</v>
      </c>
      <c r="B12" s="1017">
        <v>8834</v>
      </c>
      <c r="C12" s="1017">
        <v>6274</v>
      </c>
      <c r="D12" s="1017">
        <v>6510</v>
      </c>
      <c r="E12" s="1017">
        <v>6417</v>
      </c>
    </row>
    <row r="13" spans="1:5" s="656" customFormat="1" ht="15.95" customHeight="1" x14ac:dyDescent="0.2">
      <c r="A13" s="988" t="s">
        <v>225</v>
      </c>
      <c r="B13" s="1017">
        <v>10258</v>
      </c>
      <c r="C13" s="1017">
        <v>18160</v>
      </c>
      <c r="D13" s="1017">
        <v>24450</v>
      </c>
      <c r="E13" s="1017">
        <v>8573</v>
      </c>
    </row>
    <row r="14" spans="1:5" s="656" customFormat="1" ht="15.95" customHeight="1" x14ac:dyDescent="0.2">
      <c r="A14" s="988" t="s">
        <v>226</v>
      </c>
      <c r="B14" s="1017">
        <v>13771</v>
      </c>
      <c r="C14" s="1017">
        <v>11733</v>
      </c>
      <c r="D14" s="1017">
        <v>13407</v>
      </c>
      <c r="E14" s="1017">
        <v>10846</v>
      </c>
    </row>
    <row r="15" spans="1:5" s="656" customFormat="1" ht="15.95" customHeight="1" x14ac:dyDescent="0.2">
      <c r="A15" s="988" t="s">
        <v>227</v>
      </c>
      <c r="B15" s="1017">
        <v>12245</v>
      </c>
      <c r="C15" s="1017">
        <v>8937</v>
      </c>
      <c r="D15" s="1017">
        <v>17257</v>
      </c>
      <c r="E15" s="1017">
        <v>10808</v>
      </c>
    </row>
    <row r="16" spans="1:5" s="656" customFormat="1" ht="15.95" customHeight="1" x14ac:dyDescent="0.2">
      <c r="A16" s="988" t="s">
        <v>228</v>
      </c>
      <c r="B16" s="1017">
        <v>2118</v>
      </c>
      <c r="C16" s="1017">
        <v>2495</v>
      </c>
      <c r="D16" s="1017">
        <v>2107</v>
      </c>
      <c r="E16" s="1017">
        <v>4370</v>
      </c>
    </row>
    <row r="17" spans="1:6" s="656" customFormat="1" ht="15.95" customHeight="1" x14ac:dyDescent="0.2">
      <c r="A17" s="988" t="s">
        <v>229</v>
      </c>
      <c r="B17" s="1017">
        <v>4247</v>
      </c>
      <c r="C17" s="1017">
        <v>4990</v>
      </c>
      <c r="D17" s="1017">
        <v>4517</v>
      </c>
      <c r="E17" s="1017">
        <v>4620</v>
      </c>
    </row>
    <row r="18" spans="1:6" s="656" customFormat="1" ht="15.95" customHeight="1" x14ac:dyDescent="0.2">
      <c r="A18" s="988" t="s">
        <v>230</v>
      </c>
      <c r="B18" s="1017">
        <v>4560</v>
      </c>
      <c r="C18" s="1017">
        <v>5271</v>
      </c>
      <c r="D18" s="1017">
        <v>4681</v>
      </c>
      <c r="E18" s="1017">
        <v>5391</v>
      </c>
    </row>
    <row r="19" spans="1:6" s="656" customFormat="1" ht="15.95" customHeight="1" x14ac:dyDescent="0.2">
      <c r="A19" s="988" t="s">
        <v>231</v>
      </c>
      <c r="B19" s="1017">
        <v>3755</v>
      </c>
      <c r="C19" s="1017">
        <v>4127</v>
      </c>
      <c r="D19" s="1017">
        <v>4413</v>
      </c>
      <c r="E19" s="1017">
        <v>4600</v>
      </c>
      <c r="F19" s="807"/>
    </row>
    <row r="20" spans="1:6" s="656" customFormat="1" ht="15.95" customHeight="1" x14ac:dyDescent="0.2">
      <c r="A20" s="1014" t="s">
        <v>39</v>
      </c>
      <c r="B20" s="1015">
        <f>SUM(B8:B19)</f>
        <v>81744</v>
      </c>
      <c r="C20" s="1015">
        <f>SUM(C8:C19)</f>
        <v>84641</v>
      </c>
      <c r="D20" s="1015">
        <f>SUM(D8:D19)</f>
        <v>97709</v>
      </c>
      <c r="E20" s="1015">
        <f>SUM(E8:E19)</f>
        <v>75152</v>
      </c>
      <c r="F20" s="807"/>
    </row>
    <row r="21" spans="1:6" s="805" customFormat="1" ht="15.95" customHeight="1" x14ac:dyDescent="0.2">
      <c r="A21" s="1019"/>
      <c r="B21" s="1020"/>
      <c r="C21" s="1020"/>
      <c r="D21" s="1020"/>
      <c r="E21" s="1020"/>
      <c r="F21" s="1021"/>
    </row>
    <row r="22" spans="1:6" ht="15.95" customHeight="1" x14ac:dyDescent="0.2">
      <c r="A22" s="1115" t="s">
        <v>179</v>
      </c>
      <c r="B22" s="1116"/>
      <c r="C22" s="1116"/>
      <c r="D22" s="1116"/>
      <c r="E22" s="1117"/>
      <c r="F22" s="6"/>
    </row>
    <row r="23" spans="1:6" ht="15.95" customHeight="1" x14ac:dyDescent="0.2">
      <c r="A23" s="1016" t="s">
        <v>216</v>
      </c>
      <c r="B23" s="1053">
        <v>2001</v>
      </c>
      <c r="C23" s="1053">
        <v>2002</v>
      </c>
      <c r="D23" s="1053">
        <v>2003</v>
      </c>
      <c r="E23" s="1054">
        <v>2004</v>
      </c>
      <c r="F23" s="6"/>
    </row>
    <row r="24" spans="1:6" ht="15.95" customHeight="1" x14ac:dyDescent="0.2">
      <c r="A24" s="1011" t="s">
        <v>220</v>
      </c>
      <c r="B24" s="1018">
        <v>31247.15</v>
      </c>
      <c r="C24" s="1018">
        <v>27878</v>
      </c>
      <c r="D24" s="1018">
        <v>29012.25</v>
      </c>
      <c r="E24" s="1018">
        <v>29204.799999999999</v>
      </c>
      <c r="F24" s="6"/>
    </row>
    <row r="25" spans="1:6" ht="15.95" customHeight="1" x14ac:dyDescent="0.2">
      <c r="A25" s="988" t="s">
        <v>221</v>
      </c>
      <c r="B25" s="1018">
        <v>24729.599999999999</v>
      </c>
      <c r="C25" s="1018">
        <v>23106.5</v>
      </c>
      <c r="D25" s="1018">
        <v>22531.65</v>
      </c>
      <c r="E25" s="1018">
        <v>28253.25</v>
      </c>
      <c r="F25" s="6"/>
    </row>
    <row r="26" spans="1:6" ht="15.95" customHeight="1" x14ac:dyDescent="0.2">
      <c r="A26" s="988" t="s">
        <v>222</v>
      </c>
      <c r="B26" s="1018">
        <v>28835.3</v>
      </c>
      <c r="C26" s="1018">
        <v>24019.85</v>
      </c>
      <c r="D26" s="1018">
        <v>25645.1</v>
      </c>
      <c r="E26" s="1018">
        <v>29905.85</v>
      </c>
      <c r="F26" s="6"/>
    </row>
    <row r="27" spans="1:6" ht="15.95" customHeight="1" x14ac:dyDescent="0.2">
      <c r="A27" s="988" t="s">
        <v>223</v>
      </c>
      <c r="B27" s="1018">
        <v>30660.15</v>
      </c>
      <c r="C27" s="1018">
        <v>33072.800000000003</v>
      </c>
      <c r="D27" s="1018">
        <v>31905.25</v>
      </c>
      <c r="E27" s="1018">
        <v>21897.9</v>
      </c>
    </row>
    <row r="28" spans="1:6" ht="15.95" customHeight="1" x14ac:dyDescent="0.2">
      <c r="A28" s="988" t="s">
        <v>224</v>
      </c>
      <c r="B28" s="1018">
        <v>44868.9</v>
      </c>
      <c r="C28" s="1018">
        <v>32921.699999999997</v>
      </c>
      <c r="D28" s="1018">
        <v>33682.1</v>
      </c>
      <c r="E28" s="1018">
        <v>33117.35</v>
      </c>
    </row>
    <row r="29" spans="1:6" ht="15.95" customHeight="1" x14ac:dyDescent="0.2">
      <c r="A29" s="988" t="s">
        <v>225</v>
      </c>
      <c r="B29" s="1018">
        <v>41397.300000000003</v>
      </c>
      <c r="C29" s="1018">
        <v>68397.45</v>
      </c>
      <c r="D29" s="1018">
        <v>101320.3</v>
      </c>
      <c r="E29" s="1018">
        <v>38405.75</v>
      </c>
    </row>
    <row r="30" spans="1:6" ht="15.95" customHeight="1" x14ac:dyDescent="0.2">
      <c r="A30" s="988" t="s">
        <v>226</v>
      </c>
      <c r="B30" s="1018">
        <v>53149.15</v>
      </c>
      <c r="C30" s="1018">
        <v>42993.2</v>
      </c>
      <c r="D30" s="1018">
        <v>52031.95</v>
      </c>
      <c r="E30" s="1018">
        <v>49010.45</v>
      </c>
    </row>
    <row r="31" spans="1:6" ht="15.95" customHeight="1" x14ac:dyDescent="0.2">
      <c r="A31" s="988" t="s">
        <v>227</v>
      </c>
      <c r="B31" s="1018">
        <v>45665.9</v>
      </c>
      <c r="C31" s="1018">
        <v>34010.300000000003</v>
      </c>
      <c r="D31" s="1018">
        <v>62185.7</v>
      </c>
      <c r="E31" s="1018">
        <v>42123.65</v>
      </c>
    </row>
    <row r="32" spans="1:6" ht="15.95" customHeight="1" x14ac:dyDescent="0.2">
      <c r="A32" s="988" t="s">
        <v>228</v>
      </c>
      <c r="B32" s="1018">
        <v>8605.7000000000007</v>
      </c>
      <c r="C32" s="1018">
        <v>10625.85</v>
      </c>
      <c r="D32" s="1018">
        <v>9252.25</v>
      </c>
      <c r="E32" s="1018">
        <v>14632.7</v>
      </c>
    </row>
    <row r="33" spans="1:9" s="43" customFormat="1" ht="15.95" customHeight="1" x14ac:dyDescent="0.2">
      <c r="A33" s="988" t="s">
        <v>229</v>
      </c>
      <c r="B33" s="1018">
        <v>22719.95</v>
      </c>
      <c r="C33" s="1018">
        <v>24889.35</v>
      </c>
      <c r="D33" s="1018">
        <v>24309.15</v>
      </c>
      <c r="E33" s="1018">
        <v>29633.7</v>
      </c>
      <c r="F33"/>
      <c r="G33"/>
      <c r="H33"/>
      <c r="I33"/>
    </row>
    <row r="34" spans="1:9" s="43" customFormat="1" ht="15.95" customHeight="1" x14ac:dyDescent="0.2">
      <c r="A34" s="988" t="s">
        <v>230</v>
      </c>
      <c r="B34" s="1018">
        <v>23806.3</v>
      </c>
      <c r="C34" s="1018">
        <v>26691.8</v>
      </c>
      <c r="D34" s="1018">
        <v>24985.9</v>
      </c>
      <c r="E34" s="1018">
        <v>30719.05</v>
      </c>
      <c r="F34"/>
      <c r="G34"/>
      <c r="H34"/>
      <c r="I34"/>
    </row>
    <row r="35" spans="1:9" s="43" customFormat="1" ht="15.95" customHeight="1" x14ac:dyDescent="0.2">
      <c r="A35" s="988" t="s">
        <v>231</v>
      </c>
      <c r="B35" s="1018">
        <v>27391</v>
      </c>
      <c r="C35" s="1018">
        <v>29447.5</v>
      </c>
      <c r="D35" s="1018">
        <v>29366.2</v>
      </c>
      <c r="E35" s="1018">
        <v>27664.75</v>
      </c>
      <c r="F35"/>
      <c r="G35"/>
      <c r="H35"/>
      <c r="I35"/>
    </row>
    <row r="36" spans="1:9" s="43" customFormat="1" ht="15" customHeight="1" x14ac:dyDescent="0.2">
      <c r="A36" s="1012" t="s">
        <v>39</v>
      </c>
      <c r="B36" s="1013">
        <f>SUM(B24:B35)</f>
        <v>383076.4</v>
      </c>
      <c r="C36" s="1013">
        <f>SUM(C24:C35)</f>
        <v>378054.29999999993</v>
      </c>
      <c r="D36" s="1013">
        <f>SUM(D24:D35)</f>
        <v>446227.8000000001</v>
      </c>
      <c r="E36" s="1013">
        <f>SUM(E24:E35)</f>
        <v>374569.2</v>
      </c>
      <c r="F36"/>
      <c r="G36"/>
      <c r="H36"/>
      <c r="I36"/>
    </row>
    <row r="37" spans="1:9" s="43" customFormat="1" ht="15" customHeight="1" x14ac:dyDescent="0.2">
      <c r="A37"/>
      <c r="B37"/>
      <c r="C37"/>
      <c r="D37"/>
      <c r="E37"/>
      <c r="F37"/>
      <c r="G37"/>
      <c r="H37"/>
      <c r="I37"/>
    </row>
    <row r="38" spans="1:9" s="43" customFormat="1" ht="15" customHeight="1" x14ac:dyDescent="0.2">
      <c r="A38"/>
      <c r="B38"/>
      <c r="C38"/>
      <c r="D38"/>
      <c r="E38"/>
      <c r="F38"/>
      <c r="G38"/>
      <c r="H38"/>
      <c r="I38"/>
    </row>
    <row r="39" spans="1:9" s="43" customFormat="1" ht="15" customHeight="1" x14ac:dyDescent="0.2">
      <c r="A39"/>
      <c r="B39"/>
      <c r="C39"/>
      <c r="D39"/>
      <c r="E39"/>
      <c r="F39"/>
      <c r="G39"/>
      <c r="H39"/>
      <c r="I39"/>
    </row>
    <row r="40" spans="1:9" s="43" customFormat="1" ht="15" customHeight="1" x14ac:dyDescent="0.2"/>
    <row r="41" spans="1:9" s="43" customFormat="1" ht="15" customHeight="1" x14ac:dyDescent="0.2"/>
    <row r="42" spans="1:9" s="43" customFormat="1" ht="15" customHeight="1" x14ac:dyDescent="0.2"/>
    <row r="43" spans="1:9" s="43" customFormat="1" ht="15" customHeight="1" x14ac:dyDescent="0.2"/>
    <row r="44" spans="1:9" s="43" customFormat="1" ht="15" customHeight="1" x14ac:dyDescent="0.2"/>
    <row r="45" spans="1:9" s="43" customFormat="1" ht="15" customHeight="1" x14ac:dyDescent="0.2"/>
    <row r="46" spans="1:9" s="43" customFormat="1" ht="15" customHeight="1" x14ac:dyDescent="0.2"/>
    <row r="47" spans="1:9" s="43" customFormat="1" ht="15" customHeight="1" x14ac:dyDescent="0.2"/>
  </sheetData>
  <mergeCells count="2">
    <mergeCell ref="A22:E22"/>
    <mergeCell ref="A6:E6"/>
  </mergeCells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&amp;R- 22 -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F70A5-72FB-4673-8E16-747C67B2DFBA}">
  <dimension ref="A2:L65"/>
  <sheetViews>
    <sheetView workbookViewId="0">
      <selection activeCell="H34" sqref="H34"/>
    </sheetView>
  </sheetViews>
  <sheetFormatPr baseColWidth="10" defaultRowHeight="12.75" x14ac:dyDescent="0.2"/>
  <cols>
    <col min="1" max="1" width="9.7109375" customWidth="1"/>
    <col min="2" max="2" width="8.7109375" customWidth="1"/>
    <col min="3" max="3" width="7.28515625" customWidth="1"/>
    <col min="4" max="5" width="7.7109375" customWidth="1"/>
    <col min="6" max="6" width="8.5703125" customWidth="1"/>
    <col min="7" max="8" width="12.7109375" customWidth="1"/>
    <col min="9" max="10" width="6.7109375" customWidth="1"/>
    <col min="11" max="13" width="7.7109375" customWidth="1"/>
  </cols>
  <sheetData>
    <row r="2" spans="1:10" ht="15" customHeight="1" x14ac:dyDescent="0.2">
      <c r="A2" s="31"/>
    </row>
    <row r="3" spans="1:10" ht="9.9499999999999993" customHeight="1" x14ac:dyDescent="0.2"/>
    <row r="4" spans="1:10" ht="27.75" customHeight="1" x14ac:dyDescent="0.2">
      <c r="A4" s="371"/>
      <c r="B4" s="372"/>
      <c r="C4" s="372"/>
      <c r="D4" s="372"/>
      <c r="E4" s="372"/>
      <c r="F4" s="372"/>
      <c r="G4" s="894" t="s">
        <v>626</v>
      </c>
      <c r="H4" s="902" t="s">
        <v>627</v>
      </c>
      <c r="I4" s="909"/>
      <c r="J4" s="895">
        <v>2004</v>
      </c>
    </row>
    <row r="5" spans="1:10" ht="15" customHeight="1" x14ac:dyDescent="0.2">
      <c r="A5" s="880" t="s">
        <v>613</v>
      </c>
      <c r="B5" s="881"/>
      <c r="C5" s="881"/>
      <c r="D5" s="881"/>
      <c r="E5" s="881"/>
      <c r="F5" s="881"/>
      <c r="G5" s="892">
        <v>102</v>
      </c>
      <c r="H5" s="900">
        <v>95</v>
      </c>
      <c r="I5" s="903"/>
      <c r="J5" s="904">
        <v>109</v>
      </c>
    </row>
    <row r="6" spans="1:10" ht="15" customHeight="1" x14ac:dyDescent="0.2">
      <c r="A6" s="40" t="s">
        <v>614</v>
      </c>
      <c r="B6" s="18"/>
      <c r="C6" s="18"/>
      <c r="D6" s="18"/>
      <c r="E6" s="18"/>
      <c r="F6" s="18"/>
      <c r="G6" s="58"/>
      <c r="H6" s="752"/>
      <c r="I6" s="56"/>
      <c r="J6" s="886">
        <v>12</v>
      </c>
    </row>
    <row r="7" spans="1:10" ht="15" customHeight="1" x14ac:dyDescent="0.2">
      <c r="A7" s="40" t="s">
        <v>615</v>
      </c>
      <c r="B7" s="18"/>
      <c r="C7" s="18"/>
      <c r="D7" s="18"/>
      <c r="E7" s="18"/>
      <c r="F7" s="18"/>
      <c r="G7" s="631"/>
      <c r="H7" s="56"/>
      <c r="I7" s="905"/>
      <c r="J7" s="906">
        <v>2</v>
      </c>
    </row>
    <row r="8" spans="1:10" ht="15" customHeight="1" x14ac:dyDescent="0.2">
      <c r="A8" s="40" t="s">
        <v>616</v>
      </c>
      <c r="B8" s="18"/>
      <c r="C8" s="18"/>
      <c r="D8" s="18"/>
      <c r="E8" s="18"/>
      <c r="F8" s="18"/>
      <c r="G8" s="631"/>
      <c r="H8" s="56"/>
      <c r="I8" s="56"/>
      <c r="J8" s="886">
        <v>22</v>
      </c>
    </row>
    <row r="9" spans="1:10" ht="15" customHeight="1" x14ac:dyDescent="0.2">
      <c r="A9" s="40" t="s">
        <v>617</v>
      </c>
      <c r="B9" s="18"/>
      <c r="C9" s="18"/>
      <c r="D9" s="18"/>
      <c r="E9" s="18"/>
      <c r="F9" s="18"/>
      <c r="G9" s="631"/>
      <c r="H9" s="56"/>
      <c r="I9" s="905"/>
      <c r="J9" s="906">
        <v>0</v>
      </c>
    </row>
    <row r="10" spans="1:10" ht="15" customHeight="1" x14ac:dyDescent="0.2">
      <c r="A10" s="52" t="s">
        <v>618</v>
      </c>
      <c r="B10" s="48"/>
      <c r="C10" s="48"/>
      <c r="D10" s="48"/>
      <c r="E10" s="48"/>
      <c r="F10" s="529"/>
      <c r="G10" s="631"/>
      <c r="H10" s="56"/>
      <c r="I10" s="56"/>
      <c r="J10" s="886">
        <v>20</v>
      </c>
    </row>
    <row r="11" spans="1:10" ht="15" customHeight="1" x14ac:dyDescent="0.2">
      <c r="A11" s="46" t="s">
        <v>619</v>
      </c>
      <c r="B11" s="47"/>
      <c r="C11" s="47"/>
      <c r="D11" s="47"/>
      <c r="E11" s="47"/>
      <c r="F11" s="73"/>
      <c r="G11" s="631"/>
      <c r="H11" s="56"/>
      <c r="I11" s="56"/>
      <c r="J11" s="886">
        <v>12</v>
      </c>
    </row>
    <row r="12" spans="1:10" ht="15" customHeight="1" x14ac:dyDescent="0.2">
      <c r="A12" s="52" t="s">
        <v>621</v>
      </c>
      <c r="B12" s="48"/>
      <c r="C12" s="48"/>
      <c r="D12" s="48"/>
      <c r="E12" s="48"/>
      <c r="F12" s="48"/>
      <c r="G12" s="882"/>
      <c r="H12" s="889"/>
      <c r="I12" s="905"/>
      <c r="J12" s="906">
        <v>41</v>
      </c>
    </row>
    <row r="13" spans="1:10" ht="15" customHeight="1" x14ac:dyDescent="0.2">
      <c r="A13" s="40" t="s">
        <v>620</v>
      </c>
      <c r="B13" s="18"/>
      <c r="C13" s="18"/>
      <c r="D13" s="18"/>
      <c r="E13" s="18"/>
      <c r="F13" s="18"/>
      <c r="G13" s="58"/>
      <c r="H13" s="57"/>
      <c r="I13" s="57"/>
      <c r="J13" s="115"/>
    </row>
    <row r="14" spans="1:10" ht="15" customHeight="1" x14ac:dyDescent="0.2">
      <c r="A14" s="352"/>
      <c r="B14" s="362"/>
      <c r="C14" s="362"/>
      <c r="D14" s="362"/>
      <c r="E14" s="362"/>
      <c r="F14" s="362"/>
      <c r="G14" s="890"/>
      <c r="H14" s="890"/>
      <c r="I14" s="910"/>
      <c r="J14" s="891"/>
    </row>
    <row r="15" spans="1:10" ht="15" customHeight="1" x14ac:dyDescent="0.2">
      <c r="A15" s="877" t="s">
        <v>622</v>
      </c>
      <c r="B15" s="878"/>
      <c r="C15" s="878"/>
      <c r="D15" s="878"/>
      <c r="E15" s="878"/>
      <c r="F15" s="879"/>
      <c r="G15" s="892">
        <v>14</v>
      </c>
      <c r="H15" s="901">
        <v>7</v>
      </c>
      <c r="I15" s="901"/>
      <c r="J15" s="908">
        <v>12</v>
      </c>
    </row>
    <row r="16" spans="1:10" ht="15" customHeight="1" x14ac:dyDescent="0.2">
      <c r="A16" s="51" t="s">
        <v>614</v>
      </c>
      <c r="B16" s="39"/>
      <c r="C16" s="39"/>
      <c r="D16" s="39"/>
      <c r="E16" s="39"/>
      <c r="F16" s="50"/>
      <c r="G16" s="631"/>
      <c r="H16" s="56"/>
      <c r="I16" s="905"/>
      <c r="J16" s="906">
        <v>1</v>
      </c>
    </row>
    <row r="17" spans="1:12" ht="15" customHeight="1" x14ac:dyDescent="0.2">
      <c r="A17" s="46" t="s">
        <v>623</v>
      </c>
      <c r="B17" s="47"/>
      <c r="C17" s="47"/>
      <c r="D17" s="47"/>
      <c r="E17" s="47"/>
      <c r="F17" s="73"/>
      <c r="G17" s="631"/>
      <c r="H17" s="56"/>
      <c r="I17" s="56"/>
      <c r="J17" s="886">
        <v>2</v>
      </c>
    </row>
    <row r="18" spans="1:12" ht="15" customHeight="1" x14ac:dyDescent="0.2">
      <c r="A18" s="51" t="s">
        <v>618</v>
      </c>
      <c r="B18" s="39"/>
      <c r="C18" s="39"/>
      <c r="D18" s="39"/>
      <c r="E18" s="39"/>
      <c r="F18" s="50"/>
      <c r="G18" s="631"/>
      <c r="H18" s="56"/>
      <c r="I18" s="905"/>
      <c r="J18" s="906">
        <v>1</v>
      </c>
    </row>
    <row r="19" spans="1:12" ht="15" customHeight="1" x14ac:dyDescent="0.2">
      <c r="A19" s="46" t="s">
        <v>619</v>
      </c>
      <c r="B19" s="47"/>
      <c r="C19" s="47"/>
      <c r="D19" s="47"/>
      <c r="E19" s="47"/>
      <c r="F19" s="73"/>
      <c r="G19" s="631"/>
      <c r="H19" s="56"/>
      <c r="I19" s="56"/>
      <c r="J19" s="886">
        <v>3</v>
      </c>
    </row>
    <row r="20" spans="1:12" ht="15" customHeight="1" x14ac:dyDescent="0.2">
      <c r="A20" s="52" t="s">
        <v>624</v>
      </c>
      <c r="B20" s="48"/>
      <c r="C20" s="48"/>
      <c r="D20" s="48"/>
      <c r="E20" s="48"/>
      <c r="F20" s="529"/>
      <c r="G20" s="882"/>
      <c r="H20" s="889"/>
      <c r="I20" s="56"/>
      <c r="J20" s="886">
        <v>4</v>
      </c>
    </row>
    <row r="21" spans="1:12" ht="15" customHeight="1" x14ac:dyDescent="0.2">
      <c r="A21" s="371"/>
      <c r="B21" s="372"/>
      <c r="C21" s="372"/>
      <c r="D21" s="372"/>
      <c r="E21" s="372"/>
      <c r="F21" s="372"/>
      <c r="G21" s="884"/>
      <c r="H21" s="884"/>
      <c r="I21" s="907"/>
      <c r="J21" s="885"/>
    </row>
    <row r="22" spans="1:12" ht="15" customHeight="1" x14ac:dyDescent="0.2">
      <c r="A22" s="880" t="s">
        <v>213</v>
      </c>
      <c r="B22" s="881"/>
      <c r="C22" s="881"/>
      <c r="D22" s="881"/>
      <c r="E22" s="881"/>
      <c r="F22" s="883"/>
      <c r="G22" s="58"/>
      <c r="H22" s="57"/>
      <c r="I22" s="56"/>
      <c r="J22" s="886"/>
    </row>
    <row r="23" spans="1:12" ht="15" customHeight="1" x14ac:dyDescent="0.2">
      <c r="A23" s="46" t="s">
        <v>625</v>
      </c>
      <c r="B23" s="47"/>
      <c r="C23" s="47"/>
      <c r="D23" s="47"/>
      <c r="E23" s="47"/>
      <c r="F23" s="73"/>
      <c r="G23" s="886"/>
      <c r="H23" s="56"/>
      <c r="I23" s="56"/>
      <c r="J23" s="886">
        <v>1</v>
      </c>
    </row>
    <row r="24" spans="1:12" ht="15" customHeight="1" x14ac:dyDescent="0.2">
      <c r="A24" s="887" t="s">
        <v>629</v>
      </c>
      <c r="B24" s="152"/>
      <c r="C24" s="152"/>
      <c r="D24" s="152"/>
      <c r="E24" s="152"/>
      <c r="F24" s="888"/>
      <c r="G24" s="893">
        <v>116</v>
      </c>
      <c r="H24" s="893">
        <v>102</v>
      </c>
      <c r="I24" s="903"/>
      <c r="J24" s="904">
        <v>121</v>
      </c>
    </row>
    <row r="25" spans="1:12" ht="15" customHeight="1" x14ac:dyDescent="0.2">
      <c r="A25" s="880" t="s">
        <v>628</v>
      </c>
      <c r="B25" s="18"/>
      <c r="C25" s="18"/>
      <c r="D25" s="18"/>
      <c r="E25" s="18"/>
      <c r="F25" s="53"/>
      <c r="G25" s="7"/>
      <c r="H25" s="57"/>
      <c r="I25" s="57"/>
      <c r="J25" s="115"/>
      <c r="K25" s="118"/>
      <c r="L25" s="118"/>
    </row>
    <row r="26" spans="1:12" ht="15" customHeight="1" x14ac:dyDescent="0.2">
      <c r="A26" s="897" t="s">
        <v>718</v>
      </c>
      <c r="B26" s="897"/>
      <c r="C26" s="897"/>
      <c r="D26" s="897"/>
      <c r="E26" s="897"/>
      <c r="F26" s="897"/>
      <c r="G26" s="898"/>
      <c r="H26" s="899"/>
      <c r="I26" s="899"/>
      <c r="J26" s="899"/>
      <c r="K26" s="118"/>
      <c r="L26" s="118"/>
    </row>
    <row r="27" spans="1:12" ht="15" customHeight="1" x14ac:dyDescent="0.2">
      <c r="A27" s="897"/>
      <c r="B27" s="897"/>
      <c r="C27" s="897"/>
      <c r="D27" s="897"/>
      <c r="E27" s="897"/>
      <c r="F27" s="897"/>
      <c r="G27" s="898"/>
      <c r="H27" s="899"/>
      <c r="I27" s="899"/>
      <c r="J27" s="899"/>
      <c r="K27" s="118"/>
      <c r="L27" s="118"/>
    </row>
    <row r="28" spans="1:12" ht="15" customHeight="1" x14ac:dyDescent="0.2">
      <c r="A28" s="897"/>
      <c r="B28" s="897"/>
      <c r="C28" s="897"/>
      <c r="D28" s="897"/>
      <c r="E28" s="897"/>
      <c r="F28" s="897"/>
      <c r="G28" s="898"/>
      <c r="H28" s="899"/>
      <c r="I28" s="899"/>
      <c r="J28" s="899"/>
      <c r="K28" s="118"/>
      <c r="L28" s="118"/>
    </row>
    <row r="29" spans="1:12" ht="15" customHeight="1" x14ac:dyDescent="0.2">
      <c r="A29" s="897"/>
      <c r="B29" s="897"/>
      <c r="C29" s="897"/>
      <c r="D29" s="897"/>
      <c r="E29" s="897"/>
      <c r="F29" s="897"/>
      <c r="G29" s="898"/>
      <c r="H29" s="899"/>
      <c r="I29" s="899"/>
      <c r="J29" s="899"/>
      <c r="K29" s="118"/>
      <c r="L29" s="118"/>
    </row>
    <row r="30" spans="1:12" ht="15" customHeight="1" x14ac:dyDescent="0.2">
      <c r="A30" s="152" t="s">
        <v>649</v>
      </c>
      <c r="B30" s="152"/>
      <c r="C30" s="152"/>
      <c r="D30" s="152"/>
      <c r="E30" s="152"/>
      <c r="F30" s="525"/>
      <c r="G30" s="681"/>
      <c r="H30" s="896"/>
      <c r="I30" s="896"/>
      <c r="J30" s="899"/>
      <c r="K30" s="118"/>
      <c r="L30" s="118"/>
    </row>
    <row r="31" spans="1:12" ht="15" customHeight="1" x14ac:dyDescent="0.2">
      <c r="A31" s="945"/>
      <c r="B31" s="946"/>
      <c r="C31" s="946"/>
      <c r="D31" s="946"/>
      <c r="E31" s="946"/>
      <c r="F31" s="527"/>
      <c r="G31" s="946"/>
      <c r="H31" s="946"/>
      <c r="I31" s="525"/>
      <c r="J31" s="39"/>
      <c r="K31" s="39"/>
      <c r="L31" s="43"/>
    </row>
    <row r="32" spans="1:12" ht="15" customHeight="1" x14ac:dyDescent="0.2">
      <c r="A32" s="947"/>
      <c r="B32" s="948"/>
      <c r="C32" s="948"/>
      <c r="D32" s="948"/>
      <c r="E32" s="948"/>
      <c r="F32" s="948"/>
      <c r="G32" s="398">
        <v>2002</v>
      </c>
      <c r="H32" s="950">
        <v>2003</v>
      </c>
      <c r="I32" s="1118">
        <v>2004</v>
      </c>
      <c r="J32" s="1118"/>
      <c r="K32" s="6"/>
    </row>
    <row r="33" spans="1:11" ht="15" customHeight="1" x14ac:dyDescent="0.2">
      <c r="A33" s="531" t="s">
        <v>197</v>
      </c>
      <c r="B33" s="527"/>
      <c r="C33" s="527"/>
      <c r="D33" s="527"/>
      <c r="E33" s="527"/>
      <c r="F33" s="949"/>
      <c r="G33" s="1051">
        <v>1</v>
      </c>
      <c r="H33" s="1055">
        <v>2</v>
      </c>
      <c r="I33" s="1119">
        <v>2</v>
      </c>
      <c r="J33" s="1119"/>
      <c r="K33" s="6"/>
    </row>
    <row r="34" spans="1:11" ht="15" customHeight="1" x14ac:dyDescent="0.2">
      <c r="A34" s="531" t="s">
        <v>487</v>
      </c>
      <c r="B34" s="527"/>
      <c r="C34" s="527"/>
      <c r="D34" s="527"/>
      <c r="E34" s="527"/>
      <c r="F34" s="949"/>
      <c r="G34" s="512">
        <v>9</v>
      </c>
      <c r="H34" s="1055">
        <v>17</v>
      </c>
      <c r="I34" s="1119">
        <v>14</v>
      </c>
      <c r="J34" s="1119"/>
      <c r="K34" s="6"/>
    </row>
    <row r="35" spans="1:11" ht="15" customHeight="1" x14ac:dyDescent="0.2">
      <c r="I35" s="6"/>
      <c r="J35" s="6"/>
      <c r="K35" s="6"/>
    </row>
    <row r="36" spans="1:11" ht="15" customHeight="1" x14ac:dyDescent="0.2"/>
    <row r="37" spans="1:11" ht="15" customHeight="1" x14ac:dyDescent="0.2"/>
    <row r="38" spans="1:11" ht="15" customHeight="1" x14ac:dyDescent="0.2"/>
    <row r="39" spans="1:11" ht="15" customHeight="1" x14ac:dyDescent="0.2"/>
    <row r="40" spans="1:11" ht="15" customHeight="1" x14ac:dyDescent="0.2"/>
    <row r="41" spans="1:11" ht="15" customHeight="1" x14ac:dyDescent="0.2"/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21" customHeight="1" x14ac:dyDescent="0.2"/>
    <row r="47" spans="1:11" ht="12.75" customHeight="1" x14ac:dyDescent="0.2"/>
    <row r="48" spans="1:11" ht="12.75" customHeight="1" x14ac:dyDescent="0.2"/>
    <row r="49" spans="1:12" ht="15" customHeight="1" x14ac:dyDescent="0.2">
      <c r="A49" s="39"/>
      <c r="B49" s="39"/>
      <c r="C49" s="39"/>
      <c r="D49" s="39"/>
      <c r="E49" s="39"/>
      <c r="F49" s="6"/>
      <c r="G49" s="673"/>
      <c r="H49" s="673"/>
      <c r="I49" s="673"/>
      <c r="J49" s="673"/>
    </row>
    <row r="50" spans="1:12" ht="15" customHeight="1" x14ac:dyDescent="0.2"/>
    <row r="51" spans="1:12" ht="15" customHeight="1" x14ac:dyDescent="0.2"/>
    <row r="52" spans="1:12" ht="15" customHeight="1" x14ac:dyDescent="0.2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</row>
    <row r="53" spans="1:12" ht="15" customHeight="1" x14ac:dyDescent="0.2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</row>
    <row r="54" spans="1:12" ht="15" customHeight="1" x14ac:dyDescent="0.2">
      <c r="K54" s="43"/>
      <c r="L54" s="43"/>
    </row>
    <row r="55" spans="1:12" ht="15" customHeight="1" x14ac:dyDescent="0.2">
      <c r="K55" s="43"/>
      <c r="L55" s="43"/>
    </row>
    <row r="56" spans="1:12" ht="15" customHeight="1" x14ac:dyDescent="0.2"/>
    <row r="57" spans="1:12" ht="15" customHeight="1" x14ac:dyDescent="0.2"/>
    <row r="58" spans="1:12" ht="15" customHeight="1" x14ac:dyDescent="0.2"/>
    <row r="59" spans="1:12" ht="15" customHeight="1" x14ac:dyDescent="0.2"/>
    <row r="60" spans="1:12" ht="15" customHeight="1" x14ac:dyDescent="0.2"/>
    <row r="61" spans="1:12" ht="15" customHeight="1" x14ac:dyDescent="0.2">
      <c r="K61" s="43"/>
      <c r="L61" s="43"/>
    </row>
    <row r="62" spans="1:12" ht="15" customHeight="1" x14ac:dyDescent="0.2">
      <c r="K62" s="43"/>
      <c r="L62" s="43"/>
    </row>
    <row r="63" spans="1:12" ht="15" customHeight="1" x14ac:dyDescent="0.2">
      <c r="K63" s="43"/>
      <c r="L63" s="43"/>
    </row>
    <row r="64" spans="1:12" ht="15" customHeight="1" x14ac:dyDescent="0.2"/>
    <row r="65" ht="15" customHeight="1" x14ac:dyDescent="0.2"/>
  </sheetData>
  <mergeCells count="3">
    <mergeCell ref="I32:J32"/>
    <mergeCell ref="I33:J33"/>
    <mergeCell ref="I34:J34"/>
  </mergeCells>
  <phoneticPr fontId="0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>
    <oddHeader>&amp;R- 23 -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B0C2F-C079-4199-BA32-72C0945A7AEB}">
  <dimension ref="A1"/>
  <sheetViews>
    <sheetView workbookViewId="0">
      <selection activeCell="I35" sqref="I35"/>
    </sheetView>
  </sheetViews>
  <sheetFormatPr baseColWidth="10" defaultRowHeight="12.75" x14ac:dyDescent="0.2"/>
  <cols>
    <col min="1" max="7" width="10.7109375" customWidth="1"/>
    <col min="8" max="8" width="11.7109375" customWidth="1"/>
    <col min="9" max="9" width="17.7109375" customWidth="1"/>
  </cols>
  <sheetData/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C1910-9822-49A3-93D0-4C26BD473F6C}">
  <dimension ref="A1:L46"/>
  <sheetViews>
    <sheetView topLeftCell="A7" workbookViewId="0">
      <selection activeCell="I35" sqref="I35"/>
    </sheetView>
  </sheetViews>
  <sheetFormatPr baseColWidth="10" defaultRowHeight="12.75" x14ac:dyDescent="0.2"/>
  <cols>
    <col min="1" max="1" width="9.7109375" customWidth="1"/>
    <col min="2" max="2" width="8.7109375" customWidth="1"/>
    <col min="3" max="3" width="7.28515625" customWidth="1"/>
    <col min="4" max="5" width="7.7109375" customWidth="1"/>
    <col min="6" max="6" width="8.5703125" customWidth="1"/>
    <col min="7" max="8" width="12.7109375" customWidth="1"/>
    <col min="9" max="10" width="6.7109375" customWidth="1"/>
    <col min="11" max="13" width="7.7109375" customWidth="1"/>
  </cols>
  <sheetData>
    <row r="1" spans="1:12" ht="15" customHeight="1" x14ac:dyDescent="0.2">
      <c r="A1" s="31"/>
    </row>
    <row r="2" spans="1:12" ht="15" customHeight="1" x14ac:dyDescent="0.2"/>
    <row r="3" spans="1:12" ht="15" customHeight="1" x14ac:dyDescent="0.25">
      <c r="A3" s="943" t="s">
        <v>646</v>
      </c>
      <c r="B3" s="374"/>
      <c r="C3" s="374"/>
      <c r="D3" s="374"/>
      <c r="E3" s="374"/>
      <c r="F3" s="793"/>
      <c r="G3" s="914">
        <v>2004</v>
      </c>
      <c r="H3" s="920"/>
      <c r="I3" s="481"/>
      <c r="J3" s="482"/>
    </row>
    <row r="4" spans="1:12" ht="15" customHeight="1" x14ac:dyDescent="0.2">
      <c r="A4" s="412"/>
      <c r="B4" s="413"/>
      <c r="C4" s="413"/>
      <c r="D4" s="413"/>
      <c r="E4" s="413"/>
      <c r="F4" s="445"/>
      <c r="G4" s="915"/>
      <c r="H4" s="911"/>
      <c r="I4" s="911"/>
      <c r="J4" s="912"/>
    </row>
    <row r="5" spans="1:12" ht="15" customHeight="1" x14ac:dyDescent="0.2">
      <c r="A5" s="412" t="s">
        <v>636</v>
      </c>
      <c r="B5" s="413"/>
      <c r="C5" s="413"/>
      <c r="D5" s="413"/>
      <c r="E5" s="413"/>
      <c r="F5" s="445"/>
      <c r="G5" s="913" t="s">
        <v>630</v>
      </c>
      <c r="H5" s="484" t="s">
        <v>34</v>
      </c>
      <c r="I5" s="1130" t="s">
        <v>632</v>
      </c>
      <c r="J5" s="1131"/>
      <c r="K5" s="118"/>
      <c r="L5" s="118"/>
    </row>
    <row r="6" spans="1:12" ht="15" customHeight="1" x14ac:dyDescent="0.2">
      <c r="A6" s="352" t="s">
        <v>637</v>
      </c>
      <c r="B6" s="362"/>
      <c r="C6" s="362"/>
      <c r="D6" s="362"/>
      <c r="E6" s="362"/>
      <c r="F6" s="486"/>
      <c r="G6" s="913" t="s">
        <v>631</v>
      </c>
      <c r="H6" s="484" t="s">
        <v>200</v>
      </c>
      <c r="I6" s="1130" t="s">
        <v>633</v>
      </c>
      <c r="J6" s="1131"/>
      <c r="K6" s="118"/>
      <c r="L6" s="118"/>
    </row>
    <row r="7" spans="1:12" ht="15" customHeight="1" x14ac:dyDescent="0.2">
      <c r="A7" s="412"/>
      <c r="B7" s="413"/>
      <c r="C7" s="483"/>
      <c r="D7" s="413"/>
      <c r="E7" s="413"/>
      <c r="F7" s="445"/>
      <c r="G7" s="913" t="s">
        <v>199</v>
      </c>
      <c r="H7" s="484"/>
      <c r="I7" s="803"/>
      <c r="J7" s="445"/>
      <c r="K7" s="118"/>
      <c r="L7" s="118"/>
    </row>
    <row r="8" spans="1:12" ht="15" customHeight="1" x14ac:dyDescent="0.2">
      <c r="A8" s="921" t="s">
        <v>198</v>
      </c>
      <c r="B8" s="413"/>
      <c r="C8" s="413"/>
      <c r="D8" s="413"/>
      <c r="E8" s="413"/>
      <c r="F8" s="445"/>
      <c r="G8" s="800"/>
      <c r="H8" s="800"/>
      <c r="I8" s="916" t="s">
        <v>634</v>
      </c>
      <c r="J8" s="917" t="s">
        <v>635</v>
      </c>
      <c r="K8" s="43"/>
      <c r="L8" s="43"/>
    </row>
    <row r="9" spans="1:12" ht="15" customHeight="1" x14ac:dyDescent="0.2">
      <c r="A9" s="352"/>
      <c r="B9" s="362"/>
      <c r="C9" s="362"/>
      <c r="D9" s="362"/>
      <c r="E9" s="362"/>
      <c r="F9" s="486"/>
      <c r="G9" s="454"/>
      <c r="H9" s="454"/>
      <c r="I9" s="918"/>
      <c r="J9" s="919"/>
    </row>
    <row r="10" spans="1:12" ht="15" customHeight="1" x14ac:dyDescent="0.2">
      <c r="A10" s="933" t="s">
        <v>638</v>
      </c>
      <c r="B10" s="934"/>
      <c r="C10" s="924"/>
      <c r="D10" s="925"/>
      <c r="E10" s="925"/>
      <c r="F10" s="311"/>
      <c r="G10" s="926">
        <v>67</v>
      </c>
      <c r="H10" s="263">
        <v>100</v>
      </c>
      <c r="I10" s="263">
        <v>21</v>
      </c>
      <c r="J10" s="927">
        <v>34</v>
      </c>
    </row>
    <row r="11" spans="1:12" ht="15" customHeight="1" x14ac:dyDescent="0.2">
      <c r="A11" s="928" t="s">
        <v>639</v>
      </c>
      <c r="B11" s="929"/>
      <c r="C11" s="929"/>
      <c r="D11" s="930"/>
      <c r="E11" s="930"/>
      <c r="F11" s="232"/>
      <c r="G11" s="691"/>
      <c r="H11" s="66"/>
      <c r="I11" s="66"/>
      <c r="J11" s="88"/>
    </row>
    <row r="12" spans="1:12" ht="15" customHeight="1" x14ac:dyDescent="0.2">
      <c r="A12" s="933" t="s">
        <v>640</v>
      </c>
      <c r="B12" s="935"/>
      <c r="C12" s="931"/>
      <c r="D12" s="932"/>
      <c r="E12" s="932"/>
      <c r="F12" s="311"/>
      <c r="G12" s="926">
        <v>31</v>
      </c>
      <c r="H12" s="263">
        <v>31</v>
      </c>
      <c r="I12" s="263">
        <v>4</v>
      </c>
      <c r="J12" s="927">
        <v>4</v>
      </c>
    </row>
    <row r="13" spans="1:12" ht="15" customHeight="1" x14ac:dyDescent="0.2">
      <c r="A13" s="922" t="s">
        <v>641</v>
      </c>
      <c r="B13" s="923"/>
      <c r="C13" s="923"/>
      <c r="D13" s="525"/>
      <c r="E13" s="525"/>
      <c r="F13" s="45"/>
      <c r="G13" s="673"/>
      <c r="H13" s="264"/>
      <c r="I13" s="264"/>
      <c r="J13" s="116"/>
    </row>
    <row r="14" spans="1:12" ht="15" customHeight="1" x14ac:dyDescent="0.2">
      <c r="A14" s="531" t="s">
        <v>642</v>
      </c>
      <c r="B14" s="527"/>
      <c r="C14" s="527"/>
      <c r="D14" s="527"/>
      <c r="E14" s="527"/>
      <c r="F14" s="232"/>
      <c r="G14" s="691"/>
      <c r="H14" s="66"/>
      <c r="I14" s="66"/>
      <c r="J14" s="88"/>
    </row>
    <row r="15" spans="1:12" ht="15" customHeight="1" x14ac:dyDescent="0.2">
      <c r="A15" s="936" t="s">
        <v>643</v>
      </c>
      <c r="B15" s="937"/>
      <c r="C15" s="932"/>
      <c r="D15" s="932"/>
      <c r="E15" s="932"/>
      <c r="F15" s="311"/>
      <c r="G15" s="926">
        <v>10</v>
      </c>
      <c r="H15" s="263">
        <v>0</v>
      </c>
      <c r="I15" s="263">
        <v>0</v>
      </c>
      <c r="J15" s="927">
        <v>0</v>
      </c>
    </row>
    <row r="16" spans="1:12" ht="15" customHeight="1" x14ac:dyDescent="0.2">
      <c r="A16" s="531" t="s">
        <v>644</v>
      </c>
      <c r="B16" s="527"/>
      <c r="C16" s="527"/>
      <c r="D16" s="527"/>
      <c r="E16" s="527"/>
      <c r="F16" s="232"/>
      <c r="G16" s="691"/>
      <c r="H16" s="66"/>
      <c r="I16" s="66"/>
      <c r="J16" s="88"/>
    </row>
    <row r="17" spans="1:11" ht="15" customHeight="1" x14ac:dyDescent="0.2">
      <c r="A17" s="877" t="s">
        <v>34</v>
      </c>
      <c r="B17" s="878"/>
      <c r="C17" s="878"/>
      <c r="D17" s="878"/>
      <c r="E17" s="878"/>
      <c r="F17" s="938"/>
      <c r="G17" s="939">
        <v>108</v>
      </c>
      <c r="H17" s="940">
        <v>131</v>
      </c>
      <c r="I17" s="940">
        <v>25</v>
      </c>
      <c r="J17" s="941">
        <v>38</v>
      </c>
    </row>
    <row r="18" spans="1:11" ht="15" customHeight="1" x14ac:dyDescent="0.2">
      <c r="A18" s="39"/>
      <c r="B18" s="39"/>
      <c r="C18" s="39"/>
      <c r="D18" s="39"/>
      <c r="E18" s="39"/>
      <c r="F18" s="6"/>
      <c r="G18" s="673"/>
      <c r="H18" s="673"/>
      <c r="I18" s="673"/>
      <c r="J18" s="673"/>
    </row>
    <row r="19" spans="1:11" ht="15" customHeight="1" x14ac:dyDescent="0.2">
      <c r="A19" s="897" t="s">
        <v>645</v>
      </c>
      <c r="B19" s="897"/>
      <c r="C19" s="897"/>
      <c r="D19" s="897"/>
      <c r="E19" s="897"/>
      <c r="F19" s="898"/>
      <c r="G19" s="942"/>
      <c r="H19" s="942"/>
      <c r="I19" s="942"/>
      <c r="J19" s="942"/>
    </row>
    <row r="20" spans="1:11" ht="15" customHeight="1" x14ac:dyDescent="0.2">
      <c r="A20" s="897"/>
      <c r="B20" s="897"/>
      <c r="C20" s="897"/>
      <c r="D20" s="897"/>
      <c r="E20" s="897"/>
      <c r="F20" s="898"/>
      <c r="G20" s="942"/>
      <c r="H20" s="942"/>
      <c r="I20" s="942"/>
      <c r="J20" s="942"/>
    </row>
    <row r="21" spans="1:11" ht="15" customHeight="1" x14ac:dyDescent="0.2">
      <c r="A21" s="897"/>
      <c r="B21" s="897"/>
      <c r="C21" s="897"/>
      <c r="D21" s="897"/>
      <c r="E21" s="897"/>
      <c r="F21" s="898"/>
      <c r="G21" s="942"/>
      <c r="H21" s="942"/>
      <c r="I21" s="942"/>
      <c r="J21" s="942"/>
    </row>
    <row r="22" spans="1:11" ht="15" customHeight="1" x14ac:dyDescent="0.2">
      <c r="A22" s="897"/>
      <c r="B22" s="897"/>
      <c r="C22" s="897"/>
      <c r="D22" s="897"/>
      <c r="E22" s="897"/>
      <c r="F22" s="898"/>
      <c r="G22" s="942"/>
      <c r="H22" s="942"/>
      <c r="I22" s="942"/>
      <c r="J22" s="942"/>
    </row>
    <row r="23" spans="1:11" ht="15" customHeight="1" x14ac:dyDescent="0.2">
      <c r="A23" s="152" t="s">
        <v>650</v>
      </c>
      <c r="B23" s="897"/>
      <c r="C23" s="897"/>
      <c r="D23" s="897"/>
      <c r="E23" s="897"/>
      <c r="F23" s="898"/>
      <c r="G23" s="942"/>
      <c r="H23" s="942"/>
      <c r="I23" s="942"/>
      <c r="J23" s="942"/>
    </row>
    <row r="24" spans="1:11" ht="15" customHeight="1" x14ac:dyDescent="0.2"/>
    <row r="25" spans="1:11" ht="26.25" customHeight="1" x14ac:dyDescent="0.2">
      <c r="A25" s="451"/>
      <c r="B25" s="372"/>
      <c r="C25" s="372"/>
      <c r="D25" s="372"/>
      <c r="E25" s="372"/>
      <c r="F25" s="372"/>
      <c r="G25" s="894">
        <v>2002</v>
      </c>
      <c r="H25" s="902">
        <v>2003</v>
      </c>
      <c r="I25" s="1132">
        <v>2004</v>
      </c>
      <c r="J25" s="1133"/>
      <c r="K25" s="6"/>
    </row>
    <row r="26" spans="1:11" ht="15" customHeight="1" x14ac:dyDescent="0.2">
      <c r="A26" s="119" t="s">
        <v>201</v>
      </c>
      <c r="B26" s="18"/>
      <c r="C26" s="18"/>
      <c r="D26" s="18"/>
      <c r="E26" s="18"/>
      <c r="F26" s="18"/>
      <c r="G26" s="58">
        <v>43</v>
      </c>
      <c r="H26" s="57">
        <v>29</v>
      </c>
      <c r="I26" s="1120">
        <v>66</v>
      </c>
      <c r="J26" s="1121"/>
      <c r="K26" s="6"/>
    </row>
    <row r="27" spans="1:11" ht="15" customHeight="1" x14ac:dyDescent="0.2">
      <c r="A27" s="40" t="s">
        <v>202</v>
      </c>
      <c r="B27" s="18"/>
      <c r="C27" s="18"/>
      <c r="D27" s="18"/>
      <c r="E27" s="18"/>
      <c r="F27" s="117" t="s">
        <v>203</v>
      </c>
      <c r="G27" s="986">
        <v>54</v>
      </c>
      <c r="H27" s="987">
        <v>32</v>
      </c>
      <c r="I27" s="1122">
        <v>101</v>
      </c>
      <c r="J27" s="1123"/>
      <c r="K27" s="6"/>
    </row>
    <row r="28" spans="1:11" ht="15" customHeight="1" x14ac:dyDescent="0.2">
      <c r="A28" s="40" t="s">
        <v>204</v>
      </c>
      <c r="B28" s="18"/>
      <c r="C28" s="18"/>
      <c r="D28" s="18"/>
      <c r="E28" s="18"/>
      <c r="F28" s="117" t="s">
        <v>203</v>
      </c>
      <c r="G28" s="986">
        <v>16</v>
      </c>
      <c r="H28" s="987">
        <v>5</v>
      </c>
      <c r="I28" s="1122">
        <v>11</v>
      </c>
      <c r="J28" s="1123"/>
      <c r="K28" s="6"/>
    </row>
    <row r="29" spans="1:11" ht="15" customHeight="1" x14ac:dyDescent="0.2">
      <c r="A29" s="40" t="s">
        <v>205</v>
      </c>
      <c r="B29" s="18"/>
      <c r="C29" s="18"/>
      <c r="D29" s="18"/>
      <c r="E29" s="18"/>
      <c r="F29" s="117" t="s">
        <v>203</v>
      </c>
      <c r="G29" s="58">
        <v>0</v>
      </c>
      <c r="H29" s="951">
        <v>0.03</v>
      </c>
      <c r="I29" s="1122">
        <v>0.01</v>
      </c>
      <c r="J29" s="1123"/>
      <c r="K29" s="6"/>
    </row>
    <row r="30" spans="1:11" ht="15" customHeight="1" x14ac:dyDescent="0.2">
      <c r="A30" s="43"/>
      <c r="B30" s="43"/>
      <c r="C30" s="43"/>
      <c r="D30" s="43"/>
      <c r="E30" s="43"/>
      <c r="F30" s="43"/>
      <c r="G30" s="43"/>
      <c r="H30" s="43"/>
      <c r="I30" s="43"/>
    </row>
    <row r="31" spans="1:11" ht="15" customHeight="1" x14ac:dyDescent="0.2">
      <c r="A31" s="1124" t="s">
        <v>651</v>
      </c>
      <c r="B31" s="1125"/>
      <c r="C31" s="1125"/>
      <c r="D31" s="1125"/>
      <c r="E31" s="1125"/>
      <c r="F31" s="1125"/>
      <c r="G31" s="1125"/>
      <c r="H31" s="1125"/>
      <c r="I31" s="1126"/>
    </row>
    <row r="32" spans="1:11" ht="15" customHeight="1" x14ac:dyDescent="0.2">
      <c r="A32" s="1127"/>
      <c r="B32" s="1128"/>
      <c r="C32" s="1128"/>
      <c r="D32" s="1128"/>
      <c r="E32" s="1128"/>
      <c r="F32" s="1128"/>
      <c r="G32" s="1128"/>
      <c r="H32" s="1128"/>
      <c r="I32" s="1129"/>
    </row>
    <row r="33" spans="1:12" ht="15" customHeight="1" x14ac:dyDescent="0.2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</row>
    <row r="34" spans="1:12" ht="15" customHeight="1" x14ac:dyDescent="0.2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</row>
    <row r="35" spans="1:12" ht="15" customHeight="1" x14ac:dyDescent="0.2">
      <c r="K35" s="43"/>
      <c r="L35" s="43"/>
    </row>
    <row r="36" spans="1:12" ht="15" customHeight="1" x14ac:dyDescent="0.2">
      <c r="K36" s="43"/>
      <c r="L36" s="43"/>
    </row>
    <row r="37" spans="1:12" ht="15" customHeight="1" x14ac:dyDescent="0.2"/>
    <row r="38" spans="1:12" ht="15" customHeight="1" x14ac:dyDescent="0.2"/>
    <row r="39" spans="1:12" ht="15" customHeight="1" x14ac:dyDescent="0.2"/>
    <row r="40" spans="1:12" ht="15" customHeight="1" x14ac:dyDescent="0.2"/>
    <row r="41" spans="1:12" ht="15" customHeight="1" x14ac:dyDescent="0.2"/>
    <row r="42" spans="1:12" ht="15" customHeight="1" x14ac:dyDescent="0.2">
      <c r="K42" s="43"/>
      <c r="L42" s="43"/>
    </row>
    <row r="43" spans="1:12" ht="15" customHeight="1" x14ac:dyDescent="0.2">
      <c r="K43" s="43"/>
      <c r="L43" s="43"/>
    </row>
    <row r="44" spans="1:12" ht="15" customHeight="1" x14ac:dyDescent="0.2">
      <c r="K44" s="43"/>
      <c r="L44" s="43"/>
    </row>
    <row r="45" spans="1:12" ht="15" customHeight="1" x14ac:dyDescent="0.2"/>
    <row r="46" spans="1:12" ht="15" customHeight="1" x14ac:dyDescent="0.2"/>
  </sheetData>
  <mergeCells count="8">
    <mergeCell ref="I26:J26"/>
    <mergeCell ref="I27:J27"/>
    <mergeCell ref="A31:I32"/>
    <mergeCell ref="I5:J5"/>
    <mergeCell ref="I6:J6"/>
    <mergeCell ref="I29:J29"/>
    <mergeCell ref="I28:J28"/>
    <mergeCell ref="I25:J25"/>
  </mergeCells>
  <phoneticPr fontId="0" type="noConversion"/>
  <pageMargins left="0.59055118110236227" right="0.51181102362204722" top="0.78740157480314965" bottom="0.74803149606299213" header="0.51181102362204722" footer="0.39370078740157483"/>
  <pageSetup paperSize="9" orientation="portrait" r:id="rId1"/>
  <headerFooter alignWithMargins="0">
    <oddHeader>&amp;R- 24 -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1322E-CF0F-4856-896E-C48B9F1DC90E}">
  <dimension ref="A1:L16"/>
  <sheetViews>
    <sheetView workbookViewId="0">
      <selection activeCell="I35" sqref="I35"/>
    </sheetView>
  </sheetViews>
  <sheetFormatPr baseColWidth="10" defaultRowHeight="12.75" x14ac:dyDescent="0.2"/>
  <cols>
    <col min="5" max="5" width="13.5703125" customWidth="1"/>
    <col min="12" max="12" width="24" customWidth="1"/>
  </cols>
  <sheetData>
    <row r="1" spans="1:12" x14ac:dyDescent="0.2">
      <c r="A1" s="11" t="s">
        <v>206</v>
      </c>
      <c r="D1" s="15" t="s">
        <v>33</v>
      </c>
      <c r="E1" s="15" t="s">
        <v>207</v>
      </c>
      <c r="F1" s="15" t="s">
        <v>208</v>
      </c>
      <c r="G1" s="15" t="s">
        <v>209</v>
      </c>
      <c r="H1" s="15" t="s">
        <v>210</v>
      </c>
      <c r="I1" s="15" t="s">
        <v>211</v>
      </c>
      <c r="J1" s="15" t="s">
        <v>212</v>
      </c>
      <c r="K1" s="15" t="s">
        <v>213</v>
      </c>
      <c r="L1" s="70" t="s">
        <v>214</v>
      </c>
    </row>
    <row r="2" spans="1:12" x14ac:dyDescent="0.2">
      <c r="A2">
        <v>90</v>
      </c>
      <c r="B2">
        <v>11930</v>
      </c>
      <c r="D2" s="248"/>
      <c r="E2" s="334"/>
      <c r="F2" s="335"/>
      <c r="G2" s="335"/>
      <c r="H2" s="335"/>
      <c r="I2" s="335"/>
      <c r="J2" s="335"/>
      <c r="K2" s="335"/>
      <c r="L2" s="336"/>
    </row>
    <row r="3" spans="1:12" x14ac:dyDescent="0.2">
      <c r="A3">
        <v>91</v>
      </c>
      <c r="B3">
        <v>10418</v>
      </c>
      <c r="D3" s="248">
        <v>95</v>
      </c>
      <c r="E3" s="334">
        <f>Ges_Umw3!B30</f>
        <v>4766</v>
      </c>
      <c r="F3" s="335">
        <f>Ges_Umw3!D30</f>
        <v>2724</v>
      </c>
      <c r="G3" s="335">
        <f>Ges_Umw3!E30</f>
        <v>692</v>
      </c>
      <c r="H3" s="335">
        <f>Ges_Umw3!F30</f>
        <v>803</v>
      </c>
      <c r="I3" s="335">
        <f>Ges_Umw3!G30</f>
        <v>324</v>
      </c>
      <c r="J3" s="335">
        <f>Ges_Umw3!H30</f>
        <v>190</v>
      </c>
      <c r="K3" s="335">
        <f>Ges_Umw3!I30</f>
        <v>33</v>
      </c>
      <c r="L3" s="336">
        <f t="shared" ref="L3:L11" si="0">SUM(G3:K3)</f>
        <v>2042</v>
      </c>
    </row>
    <row r="4" spans="1:12" x14ac:dyDescent="0.2">
      <c r="A4">
        <v>92</v>
      </c>
      <c r="B4">
        <v>14102</v>
      </c>
      <c r="D4" s="248">
        <v>96</v>
      </c>
      <c r="E4" s="334">
        <f>Ges_Umw3!B31</f>
        <v>4021.92</v>
      </c>
      <c r="F4" s="335">
        <f>Ges_Umw3!D31</f>
        <v>1230.29</v>
      </c>
      <c r="G4" s="335">
        <f>Ges_Umw3!E31</f>
        <v>1192.21</v>
      </c>
      <c r="H4" s="335">
        <f>Ges_Umw3!F31</f>
        <v>997.79</v>
      </c>
      <c r="I4" s="335">
        <f>Ges_Umw3!G31</f>
        <v>351.29</v>
      </c>
      <c r="J4" s="335">
        <f>Ges_Umw3!H31</f>
        <v>119.8</v>
      </c>
      <c r="K4" s="335">
        <f>Ges_Umw3!I31</f>
        <v>130.53999999999996</v>
      </c>
      <c r="L4" s="336">
        <f t="shared" si="0"/>
        <v>2791.63</v>
      </c>
    </row>
    <row r="5" spans="1:12" x14ac:dyDescent="0.2">
      <c r="A5">
        <v>93</v>
      </c>
      <c r="B5">
        <v>14501</v>
      </c>
      <c r="D5" s="248">
        <v>97</v>
      </c>
      <c r="E5" s="334">
        <f>Ges_Umw3!B32</f>
        <v>4136</v>
      </c>
      <c r="F5" s="335">
        <f>Ges_Umw3!D32</f>
        <v>1238</v>
      </c>
      <c r="G5" s="335">
        <f>Ges_Umw3!E32</f>
        <v>1241</v>
      </c>
      <c r="H5" s="335">
        <f>Ges_Umw3!F32</f>
        <v>1035</v>
      </c>
      <c r="I5" s="335">
        <f>Ges_Umw3!G32</f>
        <v>337</v>
      </c>
      <c r="J5" s="335">
        <f>Ges_Umw3!H32</f>
        <v>132</v>
      </c>
      <c r="K5" s="335">
        <f>Ges_Umw3!I32</f>
        <v>153</v>
      </c>
      <c r="L5" s="336">
        <f t="shared" si="0"/>
        <v>2898</v>
      </c>
    </row>
    <row r="6" spans="1:12" x14ac:dyDescent="0.2">
      <c r="A6">
        <v>94</v>
      </c>
      <c r="B6">
        <v>16486</v>
      </c>
      <c r="D6" s="248">
        <v>98</v>
      </c>
      <c r="E6" s="334">
        <f>Ges_Umw3!B33</f>
        <v>4098</v>
      </c>
      <c r="F6" s="335">
        <v>1247</v>
      </c>
      <c r="G6" s="335">
        <f>Ges_Umw3!E33</f>
        <v>1177</v>
      </c>
      <c r="H6" s="335">
        <v>1053</v>
      </c>
      <c r="I6" s="335">
        <v>338</v>
      </c>
      <c r="J6" s="335">
        <f>Ges_Umw3!H33</f>
        <v>129</v>
      </c>
      <c r="K6" s="335">
        <f>Ges_Umw3!I33</f>
        <v>154</v>
      </c>
      <c r="L6" s="336">
        <f t="shared" si="0"/>
        <v>2851</v>
      </c>
    </row>
    <row r="7" spans="1:12" x14ac:dyDescent="0.2">
      <c r="A7">
        <v>95</v>
      </c>
      <c r="B7">
        <v>18643</v>
      </c>
      <c r="D7" s="248">
        <v>99</v>
      </c>
      <c r="E7" s="334">
        <f>Ges_Umw3!B34</f>
        <v>4281</v>
      </c>
      <c r="F7" s="335">
        <v>1305</v>
      </c>
      <c r="G7" s="335">
        <v>1278</v>
      </c>
      <c r="H7" s="335">
        <v>1098</v>
      </c>
      <c r="I7" s="335">
        <v>340</v>
      </c>
      <c r="J7" s="335">
        <v>124</v>
      </c>
      <c r="K7" s="335">
        <v>136</v>
      </c>
      <c r="L7" s="336">
        <f t="shared" si="0"/>
        <v>2976</v>
      </c>
    </row>
    <row r="8" spans="1:12" x14ac:dyDescent="0.2">
      <c r="A8">
        <v>96</v>
      </c>
      <c r="B8">
        <v>21055</v>
      </c>
      <c r="D8" s="333">
        <v>0</v>
      </c>
      <c r="E8" s="334">
        <f>Ges_Umw3!B35</f>
        <v>4362</v>
      </c>
      <c r="F8" s="335">
        <v>1318</v>
      </c>
      <c r="G8" s="335">
        <v>1253</v>
      </c>
      <c r="H8" s="335">
        <v>1173</v>
      </c>
      <c r="I8" s="335">
        <v>349</v>
      </c>
      <c r="J8" s="335">
        <v>105</v>
      </c>
      <c r="K8" s="335">
        <v>164</v>
      </c>
      <c r="L8" s="336">
        <f t="shared" si="0"/>
        <v>3044</v>
      </c>
    </row>
    <row r="9" spans="1:12" x14ac:dyDescent="0.2">
      <c r="A9">
        <v>97</v>
      </c>
      <c r="B9">
        <v>35849</v>
      </c>
      <c r="D9" s="333">
        <v>1</v>
      </c>
      <c r="E9" s="334">
        <f>Ges_Umw3!B36</f>
        <v>4370</v>
      </c>
      <c r="F9" s="335">
        <v>1383</v>
      </c>
      <c r="G9" s="335">
        <v>1187</v>
      </c>
      <c r="H9" s="335">
        <v>1174</v>
      </c>
      <c r="I9" s="335">
        <v>366</v>
      </c>
      <c r="J9" s="335">
        <v>109</v>
      </c>
      <c r="K9" s="335">
        <v>172</v>
      </c>
      <c r="L9" s="336">
        <f t="shared" si="0"/>
        <v>3008</v>
      </c>
    </row>
    <row r="10" spans="1:12" x14ac:dyDescent="0.2">
      <c r="A10">
        <v>98</v>
      </c>
      <c r="B10">
        <v>36265</v>
      </c>
      <c r="D10" s="333">
        <v>2</v>
      </c>
      <c r="E10" s="334">
        <f>Ges_Umw3!B37</f>
        <v>4387</v>
      </c>
      <c r="F10" s="335">
        <v>1383</v>
      </c>
      <c r="G10" s="335">
        <v>1187</v>
      </c>
      <c r="H10" s="335">
        <v>1174</v>
      </c>
      <c r="I10" s="335">
        <v>366</v>
      </c>
      <c r="J10" s="335">
        <v>109</v>
      </c>
      <c r="K10" s="335">
        <v>172</v>
      </c>
      <c r="L10" s="336">
        <f t="shared" si="0"/>
        <v>3008</v>
      </c>
    </row>
    <row r="11" spans="1:12" x14ac:dyDescent="0.2">
      <c r="A11">
        <v>99</v>
      </c>
      <c r="B11">
        <v>37228</v>
      </c>
      <c r="D11" s="333">
        <v>3</v>
      </c>
      <c r="E11" s="334">
        <f>Ges_Umw3!B38</f>
        <v>4390</v>
      </c>
      <c r="F11" s="335">
        <v>1466</v>
      </c>
      <c r="G11" s="335">
        <v>1221</v>
      </c>
      <c r="H11" s="335">
        <v>1047</v>
      </c>
      <c r="I11" s="335">
        <v>380</v>
      </c>
      <c r="J11" s="335">
        <v>114</v>
      </c>
      <c r="K11" s="335">
        <v>162</v>
      </c>
      <c r="L11" s="336">
        <f t="shared" si="0"/>
        <v>2924</v>
      </c>
    </row>
    <row r="12" spans="1:12" x14ac:dyDescent="0.2">
      <c r="A12" s="303">
        <v>0</v>
      </c>
      <c r="B12">
        <v>58199</v>
      </c>
    </row>
    <row r="13" spans="1:12" x14ac:dyDescent="0.2">
      <c r="A13" s="303">
        <v>1</v>
      </c>
      <c r="B13">
        <v>32669</v>
      </c>
    </row>
    <row r="14" spans="1:12" x14ac:dyDescent="0.2">
      <c r="A14" s="303">
        <v>2</v>
      </c>
      <c r="B14">
        <v>27673</v>
      </c>
    </row>
    <row r="15" spans="1:12" x14ac:dyDescent="0.2">
      <c r="A15" s="303">
        <v>3</v>
      </c>
      <c r="B15">
        <v>28891</v>
      </c>
    </row>
    <row r="16" spans="1:12" x14ac:dyDescent="0.2">
      <c r="A16" s="303">
        <v>4</v>
      </c>
      <c r="B16">
        <v>14152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98DBB-1C55-44A2-9E9E-D253456935DC}">
  <dimension ref="A1:I61"/>
  <sheetViews>
    <sheetView workbookViewId="0">
      <selection activeCell="I35" sqref="I35"/>
    </sheetView>
  </sheetViews>
  <sheetFormatPr baseColWidth="10" defaultRowHeight="12.75" x14ac:dyDescent="0.2"/>
  <cols>
    <col min="1" max="1" width="12.140625" customWidth="1"/>
    <col min="2" max="2" width="10.85546875" customWidth="1"/>
    <col min="3" max="5" width="8.7109375" customWidth="1"/>
    <col min="6" max="9" width="9.5703125" customWidth="1"/>
  </cols>
  <sheetData>
    <row r="1" spans="1:9" ht="15" customHeight="1" x14ac:dyDescent="0.2"/>
    <row r="2" spans="1:9" ht="10.5" customHeight="1" x14ac:dyDescent="0.2"/>
    <row r="3" spans="1:9" ht="21" customHeight="1" x14ac:dyDescent="0.3">
      <c r="D3" s="780"/>
      <c r="E3" s="780"/>
      <c r="F3" s="780"/>
      <c r="G3" s="524"/>
      <c r="H3" s="524"/>
      <c r="I3" s="524"/>
    </row>
    <row r="4" spans="1:9" ht="19.5" customHeight="1" x14ac:dyDescent="0.3">
      <c r="D4" s="780"/>
      <c r="E4" s="780"/>
      <c r="F4" s="780"/>
      <c r="G4" s="524"/>
      <c r="H4" s="524"/>
      <c r="I4" s="524"/>
    </row>
    <row r="5" spans="1:9" ht="15" customHeight="1" x14ac:dyDescent="0.2"/>
    <row r="6" spans="1:9" ht="15" customHeight="1" x14ac:dyDescent="0.2"/>
    <row r="7" spans="1:9" ht="15" customHeight="1" x14ac:dyDescent="0.2"/>
    <row r="8" spans="1:9" ht="15" customHeight="1" x14ac:dyDescent="0.2"/>
    <row r="9" spans="1:9" ht="15" customHeight="1" x14ac:dyDescent="0.2"/>
    <row r="10" spans="1:9" ht="15" customHeight="1" x14ac:dyDescent="0.2"/>
    <row r="11" spans="1:9" ht="15" customHeight="1" x14ac:dyDescent="0.2"/>
    <row r="12" spans="1:9" s="43" customFormat="1" ht="15" customHeight="1" x14ac:dyDescent="0.2"/>
    <row r="13" spans="1:9" s="43" customFormat="1" ht="15" customHeight="1" x14ac:dyDescent="0.2">
      <c r="A13"/>
      <c r="B13"/>
      <c r="C13"/>
      <c r="D13"/>
      <c r="E13"/>
      <c r="F13"/>
      <c r="G13"/>
    </row>
    <row r="14" spans="1:9" s="43" customFormat="1" ht="15" customHeight="1" x14ac:dyDescent="0.2">
      <c r="A14"/>
      <c r="B14"/>
      <c r="C14"/>
      <c r="D14"/>
      <c r="E14"/>
      <c r="F14"/>
      <c r="G14"/>
    </row>
    <row r="15" spans="1:9" s="43" customFormat="1" ht="15" customHeight="1" x14ac:dyDescent="0.2">
      <c r="A15"/>
      <c r="B15"/>
      <c r="C15"/>
      <c r="D15"/>
      <c r="E15"/>
      <c r="F15"/>
      <c r="G15"/>
    </row>
    <row r="16" spans="1:9" s="43" customFormat="1" ht="15" customHeight="1" x14ac:dyDescent="0.2">
      <c r="A16"/>
      <c r="B16"/>
      <c r="C16"/>
      <c r="D16"/>
      <c r="E16"/>
      <c r="F16"/>
      <c r="G16"/>
    </row>
    <row r="17" spans="1:9" s="43" customFormat="1" ht="15" customHeight="1" x14ac:dyDescent="0.2">
      <c r="A17"/>
      <c r="B17"/>
      <c r="C17"/>
      <c r="D17"/>
      <c r="E17"/>
      <c r="F17"/>
      <c r="G17"/>
    </row>
    <row r="18" spans="1:9" s="43" customFormat="1" ht="15" customHeight="1" x14ac:dyDescent="0.2">
      <c r="A18"/>
      <c r="B18"/>
      <c r="C18"/>
      <c r="D18"/>
      <c r="E18"/>
      <c r="F18"/>
      <c r="G18"/>
    </row>
    <row r="19" spans="1:9" s="43" customFormat="1" ht="15" customHeight="1" x14ac:dyDescent="0.2">
      <c r="A19"/>
      <c r="B19"/>
      <c r="C19"/>
      <c r="D19"/>
      <c r="E19"/>
      <c r="F19"/>
      <c r="G19"/>
    </row>
    <row r="20" spans="1:9" s="43" customFormat="1" ht="9.75" customHeight="1" x14ac:dyDescent="0.2">
      <c r="A20"/>
      <c r="B20"/>
      <c r="C20"/>
      <c r="D20"/>
      <c r="E20"/>
      <c r="F20"/>
      <c r="G20"/>
    </row>
    <row r="21" spans="1:9" s="43" customFormat="1" ht="20.25" customHeight="1" x14ac:dyDescent="0.3">
      <c r="A21"/>
      <c r="B21"/>
      <c r="C21" s="524"/>
      <c r="D21" s="524"/>
      <c r="E21" s="524"/>
      <c r="F21"/>
      <c r="G21"/>
    </row>
    <row r="22" spans="1:9" s="43" customFormat="1" ht="15" customHeight="1" x14ac:dyDescent="0.2">
      <c r="A22"/>
      <c r="B22"/>
      <c r="C22"/>
      <c r="D22"/>
      <c r="E22"/>
      <c r="F22"/>
      <c r="G22"/>
    </row>
    <row r="23" spans="1:9" s="43" customFormat="1" ht="15" customHeight="1" x14ac:dyDescent="0.2">
      <c r="A23"/>
      <c r="B23"/>
      <c r="C23"/>
      <c r="D23"/>
      <c r="E23"/>
      <c r="F23"/>
      <c r="G23"/>
    </row>
    <row r="24" spans="1:9" s="43" customFormat="1" ht="15" customHeight="1" x14ac:dyDescent="0.2">
      <c r="A24"/>
      <c r="B24"/>
      <c r="C24"/>
      <c r="D24"/>
      <c r="E24"/>
      <c r="F24"/>
      <c r="G24"/>
    </row>
    <row r="25" spans="1:9" s="43" customFormat="1" ht="15" customHeight="1" x14ac:dyDescent="0.2">
      <c r="A25"/>
      <c r="B25"/>
      <c r="C25"/>
      <c r="D25"/>
      <c r="E25"/>
      <c r="F25"/>
      <c r="G25"/>
    </row>
    <row r="26" spans="1:9" s="43" customFormat="1" ht="15" customHeight="1" x14ac:dyDescent="0.2">
      <c r="A26"/>
      <c r="B26"/>
      <c r="C26"/>
      <c r="D26"/>
      <c r="E26"/>
      <c r="F26"/>
      <c r="G26"/>
    </row>
    <row r="27" spans="1:9" s="43" customFormat="1" ht="15" customHeight="1" x14ac:dyDescent="0.2">
      <c r="A27"/>
      <c r="B27"/>
      <c r="C27"/>
      <c r="D27"/>
      <c r="E27"/>
      <c r="F27"/>
      <c r="G27"/>
    </row>
    <row r="28" spans="1:9" s="43" customFormat="1" ht="15" customHeight="1" x14ac:dyDescent="0.2">
      <c r="A28"/>
      <c r="B28"/>
      <c r="C28"/>
      <c r="D28"/>
      <c r="E28"/>
      <c r="F28"/>
      <c r="G28"/>
    </row>
    <row r="29" spans="1:9" s="43" customFormat="1" ht="15" customHeight="1" x14ac:dyDescent="0.2">
      <c r="A29" s="487">
        <v>2004</v>
      </c>
      <c r="B29" s="488"/>
      <c r="C29" s="488"/>
      <c r="D29" s="488"/>
      <c r="E29" s="489"/>
      <c r="F29" s="490">
        <v>2004</v>
      </c>
      <c r="G29" s="567">
        <v>2003</v>
      </c>
      <c r="H29" s="491">
        <v>2004</v>
      </c>
      <c r="I29" s="568">
        <v>2003</v>
      </c>
    </row>
    <row r="30" spans="1:9" s="43" customFormat="1" ht="15" customHeight="1" x14ac:dyDescent="0.2">
      <c r="A30" s="492"/>
      <c r="B30" s="485" t="s">
        <v>215</v>
      </c>
      <c r="C30" s="493"/>
      <c r="D30" s="494" t="s">
        <v>206</v>
      </c>
      <c r="E30" s="445"/>
      <c r="F30" s="431"/>
      <c r="G30" s="431"/>
      <c r="H30" s="431"/>
      <c r="I30" s="431"/>
    </row>
    <row r="31" spans="1:9" s="43" customFormat="1" ht="15" customHeight="1" x14ac:dyDescent="0.2">
      <c r="A31" s="492" t="s">
        <v>216</v>
      </c>
      <c r="B31" s="430" t="s">
        <v>217</v>
      </c>
      <c r="C31" s="416"/>
      <c r="D31" s="495" t="s">
        <v>218</v>
      </c>
      <c r="E31" s="431"/>
      <c r="F31" s="431"/>
      <c r="G31" s="431"/>
      <c r="H31" s="431"/>
      <c r="I31" s="431"/>
    </row>
    <row r="32" spans="1:9" s="43" customFormat="1" ht="15" customHeight="1" x14ac:dyDescent="0.2">
      <c r="A32" s="429"/>
      <c r="B32" s="430" t="s">
        <v>219</v>
      </c>
      <c r="C32" s="493"/>
      <c r="D32" s="496"/>
      <c r="E32" s="417"/>
      <c r="F32" s="431"/>
      <c r="G32" s="431"/>
      <c r="H32" s="431"/>
      <c r="I32" s="431"/>
    </row>
    <row r="33" spans="1:9" s="43" customFormat="1" ht="15" customHeight="1" x14ac:dyDescent="0.2">
      <c r="A33" s="454"/>
      <c r="B33" s="353"/>
      <c r="C33" s="420" t="s">
        <v>476</v>
      </c>
      <c r="D33" s="420" t="s">
        <v>477</v>
      </c>
      <c r="E33" s="420" t="s">
        <v>478</v>
      </c>
      <c r="F33" s="353"/>
      <c r="G33" s="353"/>
      <c r="H33" s="353"/>
      <c r="I33" s="353"/>
    </row>
    <row r="34" spans="1:9" s="43" customFormat="1" ht="15" customHeight="1" x14ac:dyDescent="0.2">
      <c r="A34" s="55" t="s">
        <v>220</v>
      </c>
      <c r="B34" s="113">
        <v>437</v>
      </c>
      <c r="C34" s="113">
        <v>616</v>
      </c>
      <c r="D34" s="113">
        <v>679</v>
      </c>
      <c r="E34" s="113">
        <v>0</v>
      </c>
      <c r="F34" s="497">
        <f>SUM(C34:E34)</f>
        <v>1295</v>
      </c>
      <c r="G34" s="497">
        <v>1894</v>
      </c>
      <c r="H34" s="113">
        <v>10244</v>
      </c>
      <c r="I34" s="113">
        <v>11230</v>
      </c>
    </row>
    <row r="35" spans="1:9" s="43" customFormat="1" ht="15" customHeight="1" x14ac:dyDescent="0.2">
      <c r="A35" s="55" t="s">
        <v>221</v>
      </c>
      <c r="B35" s="113">
        <v>462</v>
      </c>
      <c r="C35" s="113">
        <v>491</v>
      </c>
      <c r="D35" s="113">
        <v>575</v>
      </c>
      <c r="E35" s="113">
        <v>0</v>
      </c>
      <c r="F35" s="497">
        <f t="shared" ref="F35:F46" si="0">SUM(C35:E35)</f>
        <v>1066</v>
      </c>
      <c r="G35" s="497">
        <v>1755</v>
      </c>
      <c r="H35" s="113">
        <v>9798</v>
      </c>
      <c r="I35" s="113">
        <v>10444</v>
      </c>
    </row>
    <row r="36" spans="1:9" s="43" customFormat="1" ht="15" customHeight="1" x14ac:dyDescent="0.2">
      <c r="A36" s="55" t="s">
        <v>222</v>
      </c>
      <c r="B36" s="113">
        <v>386</v>
      </c>
      <c r="C36" s="113">
        <v>457</v>
      </c>
      <c r="D36" s="113">
        <v>687</v>
      </c>
      <c r="E36" s="113">
        <v>1</v>
      </c>
      <c r="F36" s="497">
        <f t="shared" si="0"/>
        <v>1145</v>
      </c>
      <c r="G36" s="497">
        <v>2294</v>
      </c>
      <c r="H36" s="113">
        <v>10773</v>
      </c>
      <c r="I36" s="113">
        <v>12105</v>
      </c>
    </row>
    <row r="37" spans="1:9" s="43" customFormat="1" ht="15" customHeight="1" x14ac:dyDescent="0.2">
      <c r="A37" s="55" t="s">
        <v>223</v>
      </c>
      <c r="B37" s="113">
        <v>854</v>
      </c>
      <c r="C37" s="113">
        <v>562</v>
      </c>
      <c r="D37" s="113">
        <v>784</v>
      </c>
      <c r="E37" s="113">
        <v>0</v>
      </c>
      <c r="F37" s="497">
        <f t="shared" si="0"/>
        <v>1346</v>
      </c>
      <c r="G37" s="497">
        <v>2311</v>
      </c>
      <c r="H37" s="113">
        <v>10835</v>
      </c>
      <c r="I37" s="113">
        <v>10875</v>
      </c>
    </row>
    <row r="38" spans="1:9" s="43" customFormat="1" ht="15" customHeight="1" x14ac:dyDescent="0.2">
      <c r="A38" s="55" t="s">
        <v>224</v>
      </c>
      <c r="B38" s="113">
        <v>904</v>
      </c>
      <c r="C38" s="113">
        <v>475</v>
      </c>
      <c r="D38" s="113">
        <v>741</v>
      </c>
      <c r="E38" s="113">
        <v>0</v>
      </c>
      <c r="F38" s="497">
        <f t="shared" si="0"/>
        <v>1216</v>
      </c>
      <c r="G38" s="497">
        <v>2361</v>
      </c>
      <c r="H38" s="113">
        <v>11503</v>
      </c>
      <c r="I38" s="113">
        <v>11439</v>
      </c>
    </row>
    <row r="39" spans="1:9" s="43" customFormat="1" ht="15" customHeight="1" x14ac:dyDescent="0.2">
      <c r="A39" s="55" t="s">
        <v>225</v>
      </c>
      <c r="B39" s="113">
        <v>764</v>
      </c>
      <c r="C39" s="113">
        <v>471</v>
      </c>
      <c r="D39" s="113">
        <v>592</v>
      </c>
      <c r="E39" s="113">
        <v>2</v>
      </c>
      <c r="F39" s="497">
        <f t="shared" si="0"/>
        <v>1065</v>
      </c>
      <c r="G39" s="497">
        <v>2887</v>
      </c>
      <c r="H39" s="113">
        <v>11603</v>
      </c>
      <c r="I39" s="113">
        <v>11587</v>
      </c>
    </row>
    <row r="40" spans="1:9" s="43" customFormat="1" ht="15" customHeight="1" x14ac:dyDescent="0.2">
      <c r="A40" s="55" t="s">
        <v>226</v>
      </c>
      <c r="B40" s="113">
        <v>826</v>
      </c>
      <c r="C40" s="113">
        <v>661</v>
      </c>
      <c r="D40" s="113">
        <v>775</v>
      </c>
      <c r="E40" s="113">
        <v>2</v>
      </c>
      <c r="F40" s="497">
        <f t="shared" si="0"/>
        <v>1438</v>
      </c>
      <c r="G40" s="497">
        <v>3480</v>
      </c>
      <c r="H40" s="113">
        <v>12177</v>
      </c>
      <c r="I40" s="113">
        <v>12222</v>
      </c>
    </row>
    <row r="41" spans="1:9" s="43" customFormat="1" ht="15" customHeight="1" x14ac:dyDescent="0.2">
      <c r="A41" s="55" t="s">
        <v>227</v>
      </c>
      <c r="B41" s="113">
        <v>708</v>
      </c>
      <c r="C41" s="113">
        <v>610</v>
      </c>
      <c r="D41" s="113">
        <v>619</v>
      </c>
      <c r="E41" s="113">
        <v>0</v>
      </c>
      <c r="F41" s="497">
        <f t="shared" si="0"/>
        <v>1229</v>
      </c>
      <c r="G41" s="497">
        <v>3383</v>
      </c>
      <c r="H41" s="113">
        <v>11899</v>
      </c>
      <c r="I41" s="113">
        <v>12027</v>
      </c>
    </row>
    <row r="42" spans="1:9" s="43" customFormat="1" ht="15" customHeight="1" x14ac:dyDescent="0.2">
      <c r="A42" s="55" t="s">
        <v>228</v>
      </c>
      <c r="B42" s="113">
        <v>722</v>
      </c>
      <c r="C42" s="113">
        <v>638</v>
      </c>
      <c r="D42" s="113">
        <v>783</v>
      </c>
      <c r="E42" s="113">
        <v>2</v>
      </c>
      <c r="F42" s="497">
        <f t="shared" si="0"/>
        <v>1423</v>
      </c>
      <c r="G42" s="497">
        <v>2931</v>
      </c>
      <c r="H42" s="113">
        <v>11875</v>
      </c>
      <c r="I42" s="113">
        <v>11681</v>
      </c>
    </row>
    <row r="43" spans="1:9" s="43" customFormat="1" ht="15" customHeight="1" x14ac:dyDescent="0.2">
      <c r="A43" s="55" t="s">
        <v>229</v>
      </c>
      <c r="B43" s="113">
        <v>799</v>
      </c>
      <c r="C43" s="113">
        <v>524</v>
      </c>
      <c r="D43" s="113">
        <v>589</v>
      </c>
      <c r="E43" s="113">
        <v>2</v>
      </c>
      <c r="F43" s="497">
        <f t="shared" si="0"/>
        <v>1115</v>
      </c>
      <c r="G43" s="497">
        <v>2351</v>
      </c>
      <c r="H43" s="113">
        <v>11757</v>
      </c>
      <c r="I43" s="113">
        <v>11409</v>
      </c>
    </row>
    <row r="44" spans="1:9" s="43" customFormat="1" ht="15" customHeight="1" x14ac:dyDescent="0.2">
      <c r="A44" s="55" t="s">
        <v>230</v>
      </c>
      <c r="B44" s="250">
        <v>776</v>
      </c>
      <c r="C44" s="222">
        <v>356</v>
      </c>
      <c r="D44" s="222">
        <v>456</v>
      </c>
      <c r="E44" s="222">
        <v>0</v>
      </c>
      <c r="F44" s="497">
        <f t="shared" si="0"/>
        <v>812</v>
      </c>
      <c r="G44" s="497">
        <v>1698</v>
      </c>
      <c r="H44" s="222">
        <v>10542</v>
      </c>
      <c r="I44" s="222">
        <v>9845</v>
      </c>
    </row>
    <row r="45" spans="1:9" s="43" customFormat="1" ht="15" customHeight="1" thickBot="1" x14ac:dyDescent="0.25">
      <c r="A45" s="221" t="s">
        <v>231</v>
      </c>
      <c r="B45" s="251">
        <v>1097</v>
      </c>
      <c r="C45" s="251">
        <v>460</v>
      </c>
      <c r="D45" s="251">
        <v>542</v>
      </c>
      <c r="E45" s="251">
        <v>0</v>
      </c>
      <c r="F45" s="944">
        <f t="shared" si="0"/>
        <v>1002</v>
      </c>
      <c r="G45" s="498">
        <v>1546</v>
      </c>
      <c r="H45" s="223">
        <v>10287</v>
      </c>
      <c r="I45" s="223">
        <v>9850</v>
      </c>
    </row>
    <row r="46" spans="1:9" s="43" customFormat="1" ht="15" customHeight="1" x14ac:dyDescent="0.2">
      <c r="A46" s="433" t="s">
        <v>34</v>
      </c>
      <c r="B46" s="497">
        <f t="shared" ref="B46:I46" si="1">SUM(B34:B45)</f>
        <v>8735</v>
      </c>
      <c r="C46" s="497">
        <f t="shared" si="1"/>
        <v>6321</v>
      </c>
      <c r="D46" s="497">
        <f t="shared" si="1"/>
        <v>7822</v>
      </c>
      <c r="E46" s="497">
        <f t="shared" si="1"/>
        <v>9</v>
      </c>
      <c r="F46" s="497">
        <f t="shared" si="0"/>
        <v>14152</v>
      </c>
      <c r="G46" s="497">
        <f>SUM(G34:G45)</f>
        <v>28891</v>
      </c>
      <c r="H46" s="497">
        <f>SUM(H34:H45)</f>
        <v>133293</v>
      </c>
      <c r="I46" s="497">
        <f t="shared" si="1"/>
        <v>134714</v>
      </c>
    </row>
    <row r="47" spans="1:9" s="43" customFormat="1" ht="15" customHeight="1" x14ac:dyDescent="0.2"/>
    <row r="48" spans="1:9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s="43" customFormat="1" ht="15" customHeight="1" x14ac:dyDescent="0.2"/>
    <row r="54" s="43" customFormat="1" ht="15" customHeight="1" x14ac:dyDescent="0.2"/>
    <row r="55" s="43" customFormat="1" ht="15" customHeight="1" x14ac:dyDescent="0.2"/>
    <row r="56" s="43" customFormat="1" ht="15" customHeight="1" x14ac:dyDescent="0.2"/>
    <row r="57" s="43" customFormat="1" ht="15" customHeight="1" x14ac:dyDescent="0.2"/>
    <row r="58" s="43" customFormat="1" ht="15" customHeight="1" x14ac:dyDescent="0.2"/>
    <row r="59" s="43" customFormat="1" ht="15" customHeight="1" x14ac:dyDescent="0.2"/>
    <row r="60" s="43" customFormat="1" ht="15" customHeight="1" x14ac:dyDescent="0.2"/>
    <row r="61" s="43" customFormat="1" ht="15" customHeight="1" x14ac:dyDescent="0.2"/>
  </sheetData>
  <phoneticPr fontId="14" type="noConversion"/>
  <pageMargins left="0.62992125984251968" right="0.51181102362204722" top="0.78740157480314965" bottom="0.74803149606299213" header="0.51181102362204722" footer="0.39370078740157483"/>
  <pageSetup paperSize="9" orientation="portrait" r:id="rId1"/>
  <headerFooter alignWithMargins="0">
    <oddHeader>&amp;R- 25 -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DC7D3-A28E-4581-8A86-749305917546}">
  <dimension ref="A1:J42"/>
  <sheetViews>
    <sheetView topLeftCell="A21" workbookViewId="0">
      <selection activeCell="I35" sqref="I35"/>
    </sheetView>
  </sheetViews>
  <sheetFormatPr baseColWidth="10" defaultRowHeight="12.75" x14ac:dyDescent="0.2"/>
  <cols>
    <col min="1" max="2" width="9.7109375" customWidth="1"/>
    <col min="3" max="3" width="15.28515625" customWidth="1"/>
    <col min="4" max="9" width="10.28515625" customWidth="1"/>
    <col min="10" max="11" width="10.7109375" customWidth="1"/>
    <col min="12" max="12" width="8.7109375" customWidth="1"/>
  </cols>
  <sheetData>
    <row r="1" spans="1:10" s="43" customFormat="1" ht="15" customHeight="1" x14ac:dyDescent="0.2">
      <c r="A1" s="94"/>
      <c r="B1" s="94"/>
      <c r="C1" s="94"/>
    </row>
    <row r="2" spans="1:10" s="43" customFormat="1" ht="8.1" customHeight="1" x14ac:dyDescent="0.2"/>
    <row r="3" spans="1:10" s="43" customFormat="1" ht="15" customHeight="1" x14ac:dyDescent="0.2">
      <c r="A3" s="513" t="s">
        <v>232</v>
      </c>
      <c r="B3" s="514"/>
      <c r="C3" s="514"/>
      <c r="D3" s="514"/>
      <c r="E3" s="515">
        <v>2000</v>
      </c>
      <c r="F3" s="515">
        <v>2001</v>
      </c>
      <c r="G3" s="515">
        <v>2002</v>
      </c>
      <c r="H3" s="515">
        <v>2003</v>
      </c>
      <c r="I3" s="516">
        <v>2004</v>
      </c>
      <c r="J3"/>
    </row>
    <row r="4" spans="1:10" s="43" customFormat="1" ht="15" customHeight="1" x14ac:dyDescent="0.2">
      <c r="A4" s="40" t="s">
        <v>206</v>
      </c>
      <c r="B4" s="18"/>
      <c r="C4" s="18"/>
      <c r="D4" s="18"/>
      <c r="E4" s="66">
        <v>58199</v>
      </c>
      <c r="F4" s="66">
        <v>32732</v>
      </c>
      <c r="G4" s="66">
        <v>27643</v>
      </c>
      <c r="H4" s="66">
        <v>28891</v>
      </c>
      <c r="I4" s="66">
        <v>14152</v>
      </c>
      <c r="J4"/>
    </row>
    <row r="5" spans="1:10" s="43" customFormat="1" ht="15" customHeight="1" thickBot="1" x14ac:dyDescent="0.25">
      <c r="A5" s="69" t="s">
        <v>647</v>
      </c>
      <c r="B5" s="120"/>
      <c r="C5" s="120"/>
      <c r="D5" s="120"/>
      <c r="E5" s="131">
        <v>162745</v>
      </c>
      <c r="F5" s="131">
        <v>154595</v>
      </c>
      <c r="G5" s="131">
        <v>141049</v>
      </c>
      <c r="H5" s="131">
        <v>134714</v>
      </c>
      <c r="I5" s="131">
        <v>133293</v>
      </c>
      <c r="J5"/>
    </row>
    <row r="6" spans="1:10" s="43" customFormat="1" ht="15" customHeight="1" x14ac:dyDescent="0.2">
      <c r="A6" s="40" t="s">
        <v>233</v>
      </c>
      <c r="B6" s="18"/>
      <c r="C6" s="18"/>
      <c r="D6" s="18"/>
      <c r="E6" s="66">
        <v>111</v>
      </c>
      <c r="F6" s="66">
        <v>7</v>
      </c>
      <c r="G6" s="66">
        <v>1</v>
      </c>
      <c r="H6" s="66">
        <v>666</v>
      </c>
      <c r="I6" s="66">
        <v>8735</v>
      </c>
      <c r="J6"/>
    </row>
    <row r="7" spans="1:10" s="43" customFormat="1" ht="15" customHeight="1" x14ac:dyDescent="0.2">
      <c r="A7" s="40" t="s">
        <v>648</v>
      </c>
      <c r="B7" s="18"/>
      <c r="C7" s="18"/>
      <c r="D7" s="18"/>
      <c r="E7" s="66">
        <v>162877</v>
      </c>
      <c r="F7" s="66">
        <v>154408</v>
      </c>
      <c r="G7" s="66">
        <v>141048</v>
      </c>
      <c r="H7" s="66">
        <v>134712</v>
      </c>
      <c r="I7" s="66">
        <v>133328</v>
      </c>
      <c r="J7"/>
    </row>
    <row r="26" spans="1:9" ht="8.1" customHeight="1" x14ac:dyDescent="0.2">
      <c r="A26" s="245"/>
      <c r="B26" s="245"/>
      <c r="C26" s="245"/>
      <c r="D26" s="245"/>
      <c r="E26" s="245"/>
      <c r="F26" s="245"/>
      <c r="G26" s="245"/>
      <c r="H26" s="245"/>
      <c r="I26" s="245"/>
    </row>
    <row r="27" spans="1:9" ht="13.5" customHeight="1" x14ac:dyDescent="0.2">
      <c r="A27" s="245"/>
      <c r="B27" s="245"/>
      <c r="C27" s="245"/>
      <c r="D27" s="245"/>
      <c r="E27" s="245"/>
      <c r="F27" s="245"/>
      <c r="G27" s="245"/>
      <c r="H27" s="245"/>
      <c r="I27" s="245"/>
    </row>
    <row r="28" spans="1:9" ht="18" customHeight="1" x14ac:dyDescent="0.2">
      <c r="A28" s="400" t="s">
        <v>33</v>
      </c>
      <c r="B28" s="1134" t="s">
        <v>207</v>
      </c>
      <c r="C28" s="1135"/>
      <c r="D28" s="400" t="s">
        <v>208</v>
      </c>
      <c r="E28" s="549" t="s">
        <v>209</v>
      </c>
      <c r="F28" s="400" t="s">
        <v>210</v>
      </c>
      <c r="G28" s="400" t="s">
        <v>211</v>
      </c>
      <c r="H28" s="400" t="s">
        <v>212</v>
      </c>
      <c r="I28" s="426" t="s">
        <v>213</v>
      </c>
    </row>
    <row r="29" spans="1:9" ht="18" customHeight="1" x14ac:dyDescent="0.2">
      <c r="A29" s="402"/>
      <c r="B29" s="952" t="s">
        <v>652</v>
      </c>
      <c r="C29" s="953" t="s">
        <v>653</v>
      </c>
      <c r="D29" s="402"/>
      <c r="E29" s="419"/>
      <c r="F29" s="402"/>
      <c r="G29" s="402"/>
      <c r="H29" s="402"/>
      <c r="I29" s="420"/>
    </row>
    <row r="30" spans="1:9" ht="18" customHeight="1" x14ac:dyDescent="0.2">
      <c r="A30" s="71" t="s">
        <v>710</v>
      </c>
      <c r="B30" s="955">
        <v>4766</v>
      </c>
      <c r="C30" s="647">
        <v>380</v>
      </c>
      <c r="D30" s="686">
        <v>2724</v>
      </c>
      <c r="E30" s="686">
        <v>692</v>
      </c>
      <c r="F30" s="686">
        <v>803</v>
      </c>
      <c r="G30" s="686">
        <v>324</v>
      </c>
      <c r="H30" s="686">
        <v>190</v>
      </c>
      <c r="I30" s="686">
        <f>B30-(SUM(D30:H30))</f>
        <v>33</v>
      </c>
    </row>
    <row r="31" spans="1:9" ht="18" customHeight="1" x14ac:dyDescent="0.2">
      <c r="A31" s="71">
        <v>1996</v>
      </c>
      <c r="B31" s="955">
        <v>4021.92</v>
      </c>
      <c r="C31" s="647">
        <v>343</v>
      </c>
      <c r="D31" s="686">
        <v>1230.29</v>
      </c>
      <c r="E31" s="686">
        <v>1192.21</v>
      </c>
      <c r="F31" s="686">
        <v>997.79</v>
      </c>
      <c r="G31" s="686">
        <v>351.29</v>
      </c>
      <c r="H31" s="686">
        <v>119.8</v>
      </c>
      <c r="I31" s="686">
        <f>B31-(SUM(D31:H31))</f>
        <v>130.53999999999996</v>
      </c>
    </row>
    <row r="32" spans="1:9" ht="18" customHeight="1" x14ac:dyDescent="0.2">
      <c r="A32" s="71">
        <v>1997</v>
      </c>
      <c r="B32" s="955">
        <v>4136</v>
      </c>
      <c r="C32" s="647">
        <v>362</v>
      </c>
      <c r="D32" s="686">
        <v>1238</v>
      </c>
      <c r="E32" s="686">
        <v>1241</v>
      </c>
      <c r="F32" s="686">
        <v>1035</v>
      </c>
      <c r="G32" s="686">
        <v>337</v>
      </c>
      <c r="H32" s="686">
        <v>132</v>
      </c>
      <c r="I32" s="686">
        <v>153</v>
      </c>
    </row>
    <row r="33" spans="1:9" ht="18" customHeight="1" x14ac:dyDescent="0.2">
      <c r="A33" s="71">
        <v>1998</v>
      </c>
      <c r="B33" s="955">
        <v>4098</v>
      </c>
      <c r="C33" s="647">
        <v>357</v>
      </c>
      <c r="D33" s="686">
        <v>1247</v>
      </c>
      <c r="E33" s="686">
        <v>1177</v>
      </c>
      <c r="F33" s="686">
        <v>1053</v>
      </c>
      <c r="G33" s="686">
        <v>338</v>
      </c>
      <c r="H33" s="686">
        <v>129</v>
      </c>
      <c r="I33" s="686">
        <v>154</v>
      </c>
    </row>
    <row r="34" spans="1:9" ht="18" customHeight="1" x14ac:dyDescent="0.2">
      <c r="A34" s="71">
        <v>1999</v>
      </c>
      <c r="B34" s="955">
        <v>4281</v>
      </c>
      <c r="C34" s="647">
        <v>363</v>
      </c>
      <c r="D34" s="686">
        <v>1305</v>
      </c>
      <c r="E34" s="686">
        <v>1278</v>
      </c>
      <c r="F34" s="686">
        <v>1098</v>
      </c>
      <c r="G34" s="686">
        <v>340</v>
      </c>
      <c r="H34" s="686">
        <v>124</v>
      </c>
      <c r="I34" s="686">
        <v>136</v>
      </c>
    </row>
    <row r="35" spans="1:9" ht="18" customHeight="1" x14ac:dyDescent="0.2">
      <c r="A35" s="71">
        <v>2000</v>
      </c>
      <c r="B35" s="955">
        <f>SUM(D35:I35)</f>
        <v>4362</v>
      </c>
      <c r="C35" s="647">
        <v>358</v>
      </c>
      <c r="D35" s="686">
        <v>1318</v>
      </c>
      <c r="E35" s="686">
        <v>1253</v>
      </c>
      <c r="F35" s="686">
        <v>1173</v>
      </c>
      <c r="G35" s="686">
        <v>349</v>
      </c>
      <c r="H35" s="686">
        <v>105</v>
      </c>
      <c r="I35" s="686">
        <v>164</v>
      </c>
    </row>
    <row r="36" spans="1:9" ht="18" customHeight="1" x14ac:dyDescent="0.2">
      <c r="A36" s="248">
        <v>2001</v>
      </c>
      <c r="B36" s="956">
        <f>SUM(D36:I36)</f>
        <v>4370</v>
      </c>
      <c r="C36" s="647">
        <v>355</v>
      </c>
      <c r="D36" s="336">
        <v>1383</v>
      </c>
      <c r="E36" s="335">
        <v>1187</v>
      </c>
      <c r="F36" s="335">
        <v>1174</v>
      </c>
      <c r="G36" s="335">
        <v>349</v>
      </c>
      <c r="H36" s="335">
        <v>105</v>
      </c>
      <c r="I36" s="335">
        <v>172</v>
      </c>
    </row>
    <row r="37" spans="1:9" ht="18" customHeight="1" x14ac:dyDescent="0.2">
      <c r="A37" s="248">
        <v>2002</v>
      </c>
      <c r="B37" s="956">
        <f>SUM(D37:I37)</f>
        <v>4387</v>
      </c>
      <c r="C37" s="647">
        <v>345</v>
      </c>
      <c r="D37" s="336">
        <v>1408</v>
      </c>
      <c r="E37" s="335">
        <v>1293</v>
      </c>
      <c r="F37" s="335">
        <v>1065</v>
      </c>
      <c r="G37" s="335">
        <v>378</v>
      </c>
      <c r="H37" s="335">
        <v>121</v>
      </c>
      <c r="I37" s="335">
        <v>122</v>
      </c>
    </row>
    <row r="38" spans="1:9" ht="18" customHeight="1" x14ac:dyDescent="0.2">
      <c r="A38" s="600">
        <v>2003</v>
      </c>
      <c r="B38" s="956">
        <v>4390</v>
      </c>
      <c r="C38" s="647">
        <v>334</v>
      </c>
      <c r="D38" s="336">
        <v>1466</v>
      </c>
      <c r="E38" s="335">
        <v>1221</v>
      </c>
      <c r="F38" s="335">
        <v>1047</v>
      </c>
      <c r="G38" s="335">
        <v>380</v>
      </c>
      <c r="H38" s="335">
        <v>114</v>
      </c>
      <c r="I38" s="335">
        <v>162</v>
      </c>
    </row>
    <row r="39" spans="1:9" ht="18" customHeight="1" x14ac:dyDescent="0.2">
      <c r="A39" s="676">
        <v>2004</v>
      </c>
      <c r="B39" s="957">
        <v>4737</v>
      </c>
      <c r="C39" s="958">
        <v>361</v>
      </c>
      <c r="D39" s="959">
        <v>1570</v>
      </c>
      <c r="E39" s="960">
        <v>1308</v>
      </c>
      <c r="F39" s="960">
        <v>1089</v>
      </c>
      <c r="G39" s="960">
        <v>388</v>
      </c>
      <c r="H39" s="960">
        <v>143</v>
      </c>
      <c r="I39" s="960">
        <v>239</v>
      </c>
    </row>
    <row r="40" spans="1:9" ht="18" customHeight="1" x14ac:dyDescent="0.2">
      <c r="A40" s="1136" t="s">
        <v>711</v>
      </c>
      <c r="B40" s="1136"/>
      <c r="C40" s="1136"/>
      <c r="D40" s="1136"/>
      <c r="E40" s="1136"/>
      <c r="F40" s="1136"/>
      <c r="G40" s="1136"/>
      <c r="H40" s="1023"/>
      <c r="I40" s="1023"/>
    </row>
    <row r="41" spans="1:9" ht="18" customHeight="1" x14ac:dyDescent="0.2">
      <c r="A41" s="1024"/>
      <c r="B41" s="1025"/>
      <c r="C41" s="798"/>
      <c r="D41" s="1023"/>
      <c r="E41" s="1023"/>
      <c r="F41" s="1023"/>
      <c r="G41" s="1023"/>
      <c r="H41" s="1023"/>
      <c r="I41" s="1023"/>
    </row>
    <row r="42" spans="1:9" ht="18" customHeight="1" x14ac:dyDescent="0.2">
      <c r="A42" s="695"/>
      <c r="B42" s="695"/>
      <c r="C42" s="954"/>
      <c r="D42" s="206"/>
      <c r="E42" s="206"/>
      <c r="F42" s="206"/>
      <c r="G42" s="206"/>
      <c r="H42" s="206"/>
      <c r="I42" s="206"/>
    </row>
  </sheetData>
  <mergeCells count="2">
    <mergeCell ref="B28:C28"/>
    <mergeCell ref="A40:G40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Header>&amp;R- 26 -</oddHead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C3326-C695-4DC5-9A1C-7A55665F5D2D}">
  <dimension ref="A1:G52"/>
  <sheetViews>
    <sheetView workbookViewId="0">
      <selection activeCell="A7" sqref="A7"/>
    </sheetView>
  </sheetViews>
  <sheetFormatPr baseColWidth="10" defaultRowHeight="12.75" x14ac:dyDescent="0.2"/>
  <sheetData>
    <row r="1" spans="1:7" x14ac:dyDescent="0.2">
      <c r="A1" s="11" t="s">
        <v>234</v>
      </c>
    </row>
    <row r="3" spans="1:7" x14ac:dyDescent="0.2">
      <c r="A3" s="320"/>
      <c r="B3" s="321"/>
      <c r="C3" s="321"/>
      <c r="D3" s="321"/>
      <c r="E3" s="718">
        <v>2002</v>
      </c>
      <c r="F3" s="718">
        <v>2003</v>
      </c>
      <c r="G3" s="719">
        <v>2004</v>
      </c>
    </row>
    <row r="4" spans="1:7" x14ac:dyDescent="0.2">
      <c r="A4" s="7" t="s">
        <v>235</v>
      </c>
      <c r="B4" s="8"/>
      <c r="C4" s="8"/>
      <c r="D4" s="8"/>
      <c r="E4" s="309">
        <v>446</v>
      </c>
      <c r="F4" s="309">
        <v>484</v>
      </c>
      <c r="G4" s="309">
        <v>592</v>
      </c>
    </row>
    <row r="6" spans="1:7" x14ac:dyDescent="0.2">
      <c r="A6" s="11" t="s">
        <v>729</v>
      </c>
    </row>
    <row r="8" spans="1:7" x14ac:dyDescent="0.2">
      <c r="A8" s="576">
        <v>2004</v>
      </c>
      <c r="B8" s="316" t="s">
        <v>654</v>
      </c>
      <c r="C8" s="316" t="s">
        <v>655</v>
      </c>
      <c r="D8" s="316" t="s">
        <v>656</v>
      </c>
      <c r="E8" s="316" t="s">
        <v>657</v>
      </c>
      <c r="F8" s="316" t="s">
        <v>236</v>
      </c>
      <c r="G8" s="316" t="s">
        <v>237</v>
      </c>
    </row>
    <row r="9" spans="1:7" x14ac:dyDescent="0.2">
      <c r="A9" s="317"/>
      <c r="B9" s="318"/>
      <c r="C9" s="318"/>
      <c r="D9" s="318"/>
      <c r="E9" s="318"/>
      <c r="F9" s="319">
        <v>38352</v>
      </c>
      <c r="G9" s="318">
        <v>2004</v>
      </c>
    </row>
    <row r="10" spans="1:7" x14ac:dyDescent="0.2">
      <c r="A10" s="309" t="s">
        <v>238</v>
      </c>
      <c r="B10" s="309">
        <v>107</v>
      </c>
      <c r="C10" s="309">
        <v>106</v>
      </c>
      <c r="D10" s="309">
        <v>85</v>
      </c>
      <c r="E10" s="309">
        <v>90</v>
      </c>
      <c r="F10" s="309">
        <v>388</v>
      </c>
      <c r="G10" s="309"/>
    </row>
    <row r="11" spans="1:7" x14ac:dyDescent="0.2">
      <c r="A11" s="309" t="s">
        <v>239</v>
      </c>
      <c r="B11" s="309">
        <v>57</v>
      </c>
      <c r="C11" s="309">
        <v>95</v>
      </c>
      <c r="D11" s="309">
        <v>78</v>
      </c>
      <c r="E11" s="309">
        <v>89</v>
      </c>
      <c r="F11" s="309">
        <v>319</v>
      </c>
      <c r="G11" s="309"/>
    </row>
    <row r="12" spans="1:7" x14ac:dyDescent="0.2">
      <c r="A12" s="315" t="s">
        <v>240</v>
      </c>
      <c r="B12" s="315">
        <v>386</v>
      </c>
      <c r="C12" s="315">
        <v>397</v>
      </c>
      <c r="D12" s="315">
        <v>404</v>
      </c>
      <c r="E12" s="315">
        <v>405</v>
      </c>
      <c r="F12" s="315">
        <v>405</v>
      </c>
      <c r="G12" s="315">
        <v>793</v>
      </c>
    </row>
    <row r="13" spans="1:7" x14ac:dyDescent="0.2">
      <c r="A13" s="313" t="s">
        <v>241</v>
      </c>
      <c r="B13" s="310"/>
      <c r="C13" s="314"/>
      <c r="D13" s="310"/>
      <c r="E13" s="314"/>
      <c r="F13" s="310"/>
      <c r="G13" s="311"/>
    </row>
    <row r="14" spans="1:7" x14ac:dyDescent="0.2">
      <c r="A14" s="7" t="s">
        <v>100</v>
      </c>
      <c r="B14" s="312">
        <v>864</v>
      </c>
      <c r="C14" s="8">
        <v>912</v>
      </c>
      <c r="D14" s="312">
        <v>915</v>
      </c>
      <c r="E14" s="8">
        <v>928</v>
      </c>
      <c r="F14" s="312">
        <v>928</v>
      </c>
      <c r="G14" s="232"/>
    </row>
    <row r="15" spans="1:7" x14ac:dyDescent="0.2">
      <c r="A15" s="6"/>
      <c r="B15" s="6"/>
      <c r="C15" s="6"/>
      <c r="D15" s="6"/>
      <c r="E15" s="6"/>
      <c r="F15" s="6"/>
      <c r="G15" s="6"/>
    </row>
    <row r="16" spans="1:7" x14ac:dyDescent="0.2">
      <c r="A16" s="602">
        <v>2003</v>
      </c>
      <c r="B16" s="316" t="s">
        <v>540</v>
      </c>
      <c r="C16" s="316" t="s">
        <v>541</v>
      </c>
      <c r="D16" s="316" t="s">
        <v>542</v>
      </c>
      <c r="E16" s="316" t="s">
        <v>543</v>
      </c>
      <c r="F16" s="316" t="s">
        <v>236</v>
      </c>
      <c r="G16" s="316" t="s">
        <v>237</v>
      </c>
    </row>
    <row r="17" spans="1:7" x14ac:dyDescent="0.2">
      <c r="A17" s="317"/>
      <c r="B17" s="318"/>
      <c r="C17" s="318"/>
      <c r="D17" s="318"/>
      <c r="E17" s="318"/>
      <c r="F17" s="319">
        <v>37986</v>
      </c>
      <c r="G17" s="318">
        <v>2003</v>
      </c>
    </row>
    <row r="18" spans="1:7" x14ac:dyDescent="0.2">
      <c r="A18" s="309" t="s">
        <v>238</v>
      </c>
      <c r="B18" s="309">
        <v>65</v>
      </c>
      <c r="C18" s="309">
        <v>76</v>
      </c>
      <c r="D18" s="309">
        <v>71</v>
      </c>
      <c r="E18" s="309">
        <v>68</v>
      </c>
      <c r="F18" s="309">
        <v>280</v>
      </c>
      <c r="G18" s="309"/>
    </row>
    <row r="19" spans="1:7" x14ac:dyDescent="0.2">
      <c r="A19" s="309" t="s">
        <v>239</v>
      </c>
      <c r="B19" s="309">
        <v>54</v>
      </c>
      <c r="C19" s="309">
        <v>55</v>
      </c>
      <c r="D19" s="309">
        <v>58</v>
      </c>
      <c r="E19" s="309">
        <v>66</v>
      </c>
      <c r="F19" s="309">
        <v>215</v>
      </c>
      <c r="G19" s="309"/>
    </row>
    <row r="20" spans="1:7" x14ac:dyDescent="0.2">
      <c r="A20" s="315" t="s">
        <v>240</v>
      </c>
      <c r="B20" s="315">
        <v>300</v>
      </c>
      <c r="C20" s="315">
        <v>321</v>
      </c>
      <c r="D20" s="315">
        <v>334</v>
      </c>
      <c r="E20" s="315">
        <v>336</v>
      </c>
      <c r="F20" s="315">
        <v>336</v>
      </c>
      <c r="G20" s="315">
        <v>616</v>
      </c>
    </row>
    <row r="21" spans="1:7" x14ac:dyDescent="0.2">
      <c r="A21" s="313" t="s">
        <v>241</v>
      </c>
      <c r="B21" s="310"/>
      <c r="C21" s="314"/>
      <c r="D21" s="310"/>
      <c r="E21" s="314"/>
      <c r="F21" s="310"/>
      <c r="G21" s="311"/>
    </row>
    <row r="22" spans="1:7" x14ac:dyDescent="0.2">
      <c r="A22" s="7" t="s">
        <v>100</v>
      </c>
      <c r="B22" s="312">
        <v>690</v>
      </c>
      <c r="C22" s="8">
        <v>748</v>
      </c>
      <c r="D22" s="312">
        <v>759</v>
      </c>
      <c r="E22" s="8">
        <v>798</v>
      </c>
      <c r="F22" s="312">
        <v>798</v>
      </c>
      <c r="G22" s="232"/>
    </row>
    <row r="24" spans="1:7" x14ac:dyDescent="0.2">
      <c r="A24" s="11" t="s">
        <v>242</v>
      </c>
    </row>
    <row r="26" spans="1:7" x14ac:dyDescent="0.2">
      <c r="A26" s="322"/>
      <c r="B26" s="323"/>
      <c r="C26" s="323"/>
      <c r="D26" s="295"/>
      <c r="E26" s="284"/>
      <c r="F26" s="295"/>
      <c r="G26" s="284"/>
    </row>
    <row r="27" spans="1:7" x14ac:dyDescent="0.2">
      <c r="A27" s="331"/>
      <c r="B27" s="332"/>
      <c r="C27" s="332"/>
      <c r="D27" s="1137">
        <v>2003</v>
      </c>
      <c r="E27" s="1138"/>
      <c r="F27" s="1139">
        <v>2004</v>
      </c>
      <c r="G27" s="1140"/>
    </row>
    <row r="28" spans="1:7" x14ac:dyDescent="0.2">
      <c r="A28" s="507"/>
      <c r="B28" s="571"/>
      <c r="C28" s="571"/>
      <c r="D28" s="572"/>
      <c r="E28" s="573"/>
      <c r="F28" s="572"/>
      <c r="G28" s="573"/>
    </row>
    <row r="29" spans="1:7" x14ac:dyDescent="0.2">
      <c r="A29" s="313" t="s">
        <v>243</v>
      </c>
      <c r="B29" s="314"/>
      <c r="C29" s="314"/>
      <c r="D29" s="313"/>
      <c r="E29" s="575"/>
      <c r="F29" s="313"/>
      <c r="G29" s="575"/>
    </row>
    <row r="30" spans="1:7" x14ac:dyDescent="0.2">
      <c r="A30" s="7" t="s">
        <v>244</v>
      </c>
      <c r="B30" s="8"/>
      <c r="C30" s="8"/>
      <c r="D30" s="7"/>
      <c r="E30" s="604">
        <v>20</v>
      </c>
      <c r="F30" s="7"/>
      <c r="G30" s="604">
        <v>26</v>
      </c>
    </row>
    <row r="31" spans="1:7" x14ac:dyDescent="0.2">
      <c r="A31" s="313" t="s">
        <v>501</v>
      </c>
      <c r="B31" s="314"/>
      <c r="C31" s="314"/>
      <c r="D31" s="313"/>
      <c r="E31" s="603"/>
      <c r="F31" s="313"/>
      <c r="G31" s="603"/>
    </row>
    <row r="32" spans="1:7" x14ac:dyDescent="0.2">
      <c r="A32" s="7" t="s">
        <v>502</v>
      </c>
      <c r="B32" s="8"/>
      <c r="C32" s="8"/>
      <c r="D32" s="7"/>
      <c r="E32" s="604">
        <v>31</v>
      </c>
      <c r="F32" s="7"/>
      <c r="G32" s="604">
        <v>30</v>
      </c>
    </row>
    <row r="33" spans="1:7" x14ac:dyDescent="0.2">
      <c r="A33" s="313" t="s">
        <v>245</v>
      </c>
      <c r="B33" s="314"/>
      <c r="C33" s="314"/>
      <c r="D33" s="313"/>
      <c r="E33" s="603"/>
      <c r="F33" s="313"/>
      <c r="G33" s="603"/>
    </row>
    <row r="34" spans="1:7" x14ac:dyDescent="0.2">
      <c r="A34" s="7" t="s">
        <v>246</v>
      </c>
      <c r="B34" s="8"/>
      <c r="C34" s="8"/>
      <c r="D34" s="7"/>
      <c r="E34" s="604">
        <v>14</v>
      </c>
      <c r="F34" s="7"/>
      <c r="G34" s="604">
        <v>16</v>
      </c>
    </row>
    <row r="35" spans="1:7" x14ac:dyDescent="0.2">
      <c r="A35" s="184" t="s">
        <v>503</v>
      </c>
      <c r="B35" s="6"/>
      <c r="C35" s="6"/>
      <c r="D35" s="184"/>
      <c r="E35" s="606">
        <v>44</v>
      </c>
      <c r="F35" s="184"/>
      <c r="G35" s="606">
        <v>53</v>
      </c>
    </row>
    <row r="36" spans="1:7" x14ac:dyDescent="0.2">
      <c r="A36" s="246" t="s">
        <v>504</v>
      </c>
      <c r="B36" s="277"/>
      <c r="C36" s="277"/>
      <c r="D36" s="246"/>
      <c r="E36" s="608">
        <v>25</v>
      </c>
      <c r="F36" s="246"/>
      <c r="G36" s="608">
        <v>46</v>
      </c>
    </row>
    <row r="37" spans="1:7" x14ac:dyDescent="0.2">
      <c r="A37" s="313" t="s">
        <v>505</v>
      </c>
      <c r="B37" s="314"/>
      <c r="C37" s="314"/>
      <c r="D37" s="313"/>
      <c r="E37" s="603"/>
      <c r="F37" s="313"/>
      <c r="G37" s="603"/>
    </row>
    <row r="38" spans="1:7" x14ac:dyDescent="0.2">
      <c r="A38" s="7" t="s">
        <v>247</v>
      </c>
      <c r="B38" s="8"/>
      <c r="C38" s="8"/>
      <c r="D38" s="7"/>
      <c r="E38" s="604">
        <v>8</v>
      </c>
      <c r="F38" s="7"/>
      <c r="G38" s="604">
        <v>12</v>
      </c>
    </row>
    <row r="39" spans="1:7" x14ac:dyDescent="0.2">
      <c r="A39" s="313" t="s">
        <v>248</v>
      </c>
      <c r="B39" s="314"/>
      <c r="C39" s="314"/>
      <c r="D39" s="313"/>
      <c r="E39" s="603"/>
      <c r="F39" s="313"/>
      <c r="G39" s="603"/>
    </row>
    <row r="40" spans="1:7" x14ac:dyDescent="0.2">
      <c r="A40" s="7" t="s">
        <v>506</v>
      </c>
      <c r="B40" s="8"/>
      <c r="C40" s="8"/>
      <c r="D40" s="7"/>
      <c r="E40" s="604">
        <v>71</v>
      </c>
      <c r="F40" s="7"/>
      <c r="G40" s="604">
        <v>81</v>
      </c>
    </row>
    <row r="41" spans="1:7" x14ac:dyDescent="0.2">
      <c r="A41" s="313" t="s">
        <v>507</v>
      </c>
      <c r="B41" s="314"/>
      <c r="C41" s="314"/>
      <c r="D41" s="313"/>
      <c r="E41" s="603"/>
      <c r="F41" s="313"/>
      <c r="G41" s="603"/>
    </row>
    <row r="42" spans="1:7" x14ac:dyDescent="0.2">
      <c r="A42" s="7" t="s">
        <v>508</v>
      </c>
      <c r="B42" s="8"/>
      <c r="C42" s="8"/>
      <c r="D42" s="7"/>
      <c r="E42" s="604">
        <v>13</v>
      </c>
      <c r="F42" s="7"/>
      <c r="G42" s="604">
        <v>22</v>
      </c>
    </row>
    <row r="43" spans="1:7" x14ac:dyDescent="0.2">
      <c r="A43" s="184" t="s">
        <v>509</v>
      </c>
      <c r="B43" s="6"/>
      <c r="C43" s="6"/>
      <c r="D43" s="184"/>
      <c r="E43" s="606">
        <v>8</v>
      </c>
      <c r="F43" s="184"/>
      <c r="G43" s="606">
        <v>10</v>
      </c>
    </row>
    <row r="44" spans="1:7" x14ac:dyDescent="0.2">
      <c r="A44" s="246" t="s">
        <v>249</v>
      </c>
      <c r="B44" s="277"/>
      <c r="C44" s="277"/>
      <c r="D44" s="246"/>
      <c r="E44" s="608">
        <v>20</v>
      </c>
      <c r="F44" s="246"/>
      <c r="G44" s="608">
        <v>20</v>
      </c>
    </row>
    <row r="45" spans="1:7" x14ac:dyDescent="0.2">
      <c r="A45" s="184" t="s">
        <v>510</v>
      </c>
      <c r="B45" s="6"/>
      <c r="C45" s="6"/>
      <c r="D45" s="184"/>
      <c r="E45" s="606">
        <v>20</v>
      </c>
      <c r="F45" s="184"/>
      <c r="G45" s="606">
        <v>38</v>
      </c>
    </row>
    <row r="46" spans="1:7" x14ac:dyDescent="0.2">
      <c r="A46" s="246" t="s">
        <v>511</v>
      </c>
      <c r="B46" s="277"/>
      <c r="C46" s="277"/>
      <c r="D46" s="246"/>
      <c r="E46" s="608">
        <v>25</v>
      </c>
      <c r="F46" s="246"/>
      <c r="G46" s="608">
        <v>17</v>
      </c>
    </row>
    <row r="47" spans="1:7" x14ac:dyDescent="0.2">
      <c r="A47" s="184" t="s">
        <v>250</v>
      </c>
      <c r="B47" s="6"/>
      <c r="C47" s="6"/>
      <c r="D47" s="184"/>
      <c r="E47" s="606">
        <v>1</v>
      </c>
      <c r="F47" s="184"/>
      <c r="G47" s="606">
        <v>1</v>
      </c>
    </row>
    <row r="48" spans="1:7" x14ac:dyDescent="0.2">
      <c r="A48" s="246" t="s">
        <v>251</v>
      </c>
      <c r="B48" s="277"/>
      <c r="C48" s="277"/>
      <c r="D48" s="246"/>
      <c r="E48" s="608">
        <v>15</v>
      </c>
      <c r="F48" s="246"/>
      <c r="G48" s="608">
        <v>18</v>
      </c>
    </row>
    <row r="49" spans="1:7" x14ac:dyDescent="0.2">
      <c r="A49" s="184" t="s">
        <v>512</v>
      </c>
      <c r="B49" s="6"/>
      <c r="C49" s="6"/>
      <c r="D49" s="184"/>
      <c r="E49" s="606">
        <v>14</v>
      </c>
      <c r="F49" s="184"/>
      <c r="G49" s="606">
        <v>11</v>
      </c>
    </row>
    <row r="50" spans="1:7" x14ac:dyDescent="0.2">
      <c r="A50" s="246" t="s">
        <v>513</v>
      </c>
      <c r="B50" s="277"/>
      <c r="C50" s="277"/>
      <c r="D50" s="246"/>
      <c r="E50" s="608">
        <v>3</v>
      </c>
      <c r="F50" s="246"/>
      <c r="G50" s="608">
        <v>2</v>
      </c>
    </row>
    <row r="51" spans="1:7" x14ac:dyDescent="0.2">
      <c r="A51" s="184" t="s">
        <v>514</v>
      </c>
      <c r="B51" s="6"/>
      <c r="C51" s="6"/>
      <c r="D51" s="7"/>
      <c r="E51" s="604">
        <v>4</v>
      </c>
      <c r="F51" s="7"/>
      <c r="G51" s="604">
        <v>2</v>
      </c>
    </row>
    <row r="52" spans="1:7" x14ac:dyDescent="0.2">
      <c r="A52" s="499" t="s">
        <v>34</v>
      </c>
      <c r="B52" s="574"/>
      <c r="C52" s="574"/>
      <c r="D52" s="1141">
        <f>SUM(E30:E51)</f>
        <v>336</v>
      </c>
      <c r="E52" s="1142"/>
      <c r="F52" s="1141">
        <f>SUM(G30:G51)</f>
        <v>405</v>
      </c>
      <c r="G52" s="1142"/>
    </row>
  </sheetData>
  <mergeCells count="4">
    <mergeCell ref="D27:E27"/>
    <mergeCell ref="F27:G27"/>
    <mergeCell ref="F52:G52"/>
    <mergeCell ref="D52:E52"/>
  </mergeCells>
  <phoneticPr fontId="14" type="noConversion"/>
  <pageMargins left="0.78740157480314965" right="0.51181102362204722" top="0.78740157480314965" bottom="0.74803149606299213" header="0.51181102362204722" footer="0.39370078740157483"/>
  <pageSetup paperSize="9" orientation="portrait" r:id="rId1"/>
  <headerFooter alignWithMargins="0">
    <oddHeader>&amp;R- 27 -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8EC2F-1DFB-45AF-9F60-D37D4B4BC67A}">
  <dimension ref="A1:I40"/>
  <sheetViews>
    <sheetView workbookViewId="0">
      <selection activeCell="A28" sqref="A28"/>
    </sheetView>
  </sheetViews>
  <sheetFormatPr baseColWidth="10" defaultRowHeight="12.75" x14ac:dyDescent="0.2"/>
  <cols>
    <col min="1" max="2" width="14.7109375" customWidth="1"/>
    <col min="3" max="4" width="7.7109375" customWidth="1"/>
    <col min="5" max="5" width="2.7109375" customWidth="1"/>
    <col min="6" max="6" width="12.7109375" customWidth="1"/>
    <col min="7" max="7" width="2.7109375" customWidth="1"/>
    <col min="8" max="8" width="13.7109375" customWidth="1"/>
    <col min="9" max="9" width="14.7109375" customWidth="1"/>
  </cols>
  <sheetData>
    <row r="1" spans="1:9" x14ac:dyDescent="0.2">
      <c r="A1" s="135" t="s">
        <v>252</v>
      </c>
      <c r="H1" s="135"/>
      <c r="I1" s="135"/>
    </row>
    <row r="2" spans="1:9" ht="11.25" customHeight="1" x14ac:dyDescent="0.2">
      <c r="H2" s="135"/>
      <c r="I2" s="135"/>
    </row>
    <row r="3" spans="1:9" x14ac:dyDescent="0.2">
      <c r="A3" s="500"/>
      <c r="B3" s="578"/>
      <c r="C3" s="581">
        <v>2003</v>
      </c>
      <c r="D3" s="680">
        <v>2004</v>
      </c>
      <c r="F3" s="135" t="s">
        <v>492</v>
      </c>
    </row>
    <row r="4" spans="1:9" x14ac:dyDescent="0.2">
      <c r="A4" s="569"/>
      <c r="B4" s="570"/>
      <c r="C4" s="506"/>
      <c r="D4" s="579"/>
      <c r="F4" t="s">
        <v>576</v>
      </c>
    </row>
    <row r="5" spans="1:9" x14ac:dyDescent="0.2">
      <c r="A5" s="184" t="s">
        <v>515</v>
      </c>
      <c r="B5" s="6"/>
      <c r="C5" s="310">
        <v>25</v>
      </c>
      <c r="D5" s="311">
        <v>26</v>
      </c>
    </row>
    <row r="6" spans="1:9" x14ac:dyDescent="0.2">
      <c r="A6" s="246" t="s">
        <v>253</v>
      </c>
      <c r="B6" s="277"/>
      <c r="C6" s="309">
        <v>5</v>
      </c>
      <c r="D6" s="324">
        <v>14</v>
      </c>
    </row>
    <row r="7" spans="1:9" x14ac:dyDescent="0.2">
      <c r="A7" s="184" t="s">
        <v>516</v>
      </c>
      <c r="B7" s="6"/>
      <c r="C7" s="677">
        <v>7</v>
      </c>
      <c r="D7" s="45">
        <v>4</v>
      </c>
      <c r="F7" s="1160" t="s">
        <v>33</v>
      </c>
      <c r="G7" s="1161"/>
      <c r="H7" s="1007">
        <v>2001</v>
      </c>
      <c r="I7" s="581">
        <v>2002</v>
      </c>
    </row>
    <row r="8" spans="1:9" x14ac:dyDescent="0.2">
      <c r="A8" s="246" t="s">
        <v>254</v>
      </c>
      <c r="B8" s="277"/>
      <c r="C8" s="309">
        <v>25</v>
      </c>
      <c r="D8" s="324">
        <v>56</v>
      </c>
      <c r="F8" s="1162"/>
      <c r="G8" s="1163"/>
      <c r="H8" s="1008" t="s">
        <v>113</v>
      </c>
      <c r="I8" s="609" t="s">
        <v>113</v>
      </c>
    </row>
    <row r="9" spans="1:9" x14ac:dyDescent="0.2">
      <c r="A9" s="184" t="s">
        <v>244</v>
      </c>
      <c r="B9" s="6"/>
      <c r="C9" s="677">
        <v>20</v>
      </c>
      <c r="D9" s="45">
        <v>44</v>
      </c>
      <c r="F9" s="1164" t="s">
        <v>256</v>
      </c>
      <c r="G9" s="1165"/>
      <c r="H9" s="510">
        <v>2969070</v>
      </c>
      <c r="I9" s="511">
        <v>3658740</v>
      </c>
    </row>
    <row r="10" spans="1:9" x14ac:dyDescent="0.2">
      <c r="A10" s="246" t="s">
        <v>255</v>
      </c>
      <c r="B10" s="277"/>
      <c r="C10" s="309">
        <v>3</v>
      </c>
      <c r="D10" s="324">
        <v>5</v>
      </c>
      <c r="F10" s="1158" t="s">
        <v>258</v>
      </c>
      <c r="G10" s="1159"/>
      <c r="H10" s="511">
        <v>1243885</v>
      </c>
      <c r="I10" s="511">
        <v>1274821</v>
      </c>
    </row>
    <row r="11" spans="1:9" x14ac:dyDescent="0.2">
      <c r="A11" s="184" t="s">
        <v>257</v>
      </c>
      <c r="B11" s="6"/>
      <c r="C11" s="677">
        <v>18</v>
      </c>
      <c r="D11" s="45">
        <v>19</v>
      </c>
      <c r="F11" s="7"/>
      <c r="G11" s="232"/>
      <c r="H11" s="792"/>
      <c r="I11" s="792"/>
    </row>
    <row r="12" spans="1:9" x14ac:dyDescent="0.2">
      <c r="A12" s="246" t="s">
        <v>518</v>
      </c>
      <c r="B12" s="277"/>
      <c r="C12" s="309">
        <v>11</v>
      </c>
      <c r="D12" s="324">
        <v>10</v>
      </c>
      <c r="F12" s="1156" t="s">
        <v>259</v>
      </c>
      <c r="G12" s="1157"/>
      <c r="H12" s="512">
        <f>SUM(H9-H10)</f>
        <v>1725185</v>
      </c>
      <c r="I12" s="512">
        <f>SUM(I9-I10)</f>
        <v>2383919</v>
      </c>
    </row>
    <row r="13" spans="1:9" x14ac:dyDescent="0.2">
      <c r="A13" s="184" t="s">
        <v>260</v>
      </c>
      <c r="B13" s="6"/>
      <c r="C13" s="677">
        <v>2</v>
      </c>
      <c r="D13" s="45">
        <v>1</v>
      </c>
      <c r="F13" s="509" t="s">
        <v>33</v>
      </c>
      <c r="G13" s="508"/>
      <c r="H13" s="965">
        <v>2003</v>
      </c>
      <c r="I13" s="610">
        <v>2004</v>
      </c>
    </row>
    <row r="14" spans="1:9" x14ac:dyDescent="0.2">
      <c r="A14" s="246" t="s">
        <v>517</v>
      </c>
      <c r="B14" s="277"/>
      <c r="C14" s="309">
        <v>0</v>
      </c>
      <c r="D14" s="324">
        <v>0</v>
      </c>
      <c r="F14" s="507"/>
      <c r="G14" s="508"/>
      <c r="H14" s="966" t="s">
        <v>113</v>
      </c>
      <c r="I14" s="609" t="s">
        <v>113</v>
      </c>
    </row>
    <row r="15" spans="1:9" x14ac:dyDescent="0.2">
      <c r="A15" s="184" t="s">
        <v>85</v>
      </c>
      <c r="B15" s="6"/>
      <c r="C15" s="677">
        <v>1</v>
      </c>
      <c r="D15" s="45">
        <v>0</v>
      </c>
      <c r="F15" s="1164" t="s">
        <v>256</v>
      </c>
      <c r="G15" s="1167"/>
      <c r="H15" s="510">
        <v>4535106</v>
      </c>
      <c r="I15" s="510">
        <v>5861547</v>
      </c>
    </row>
    <row r="16" spans="1:9" x14ac:dyDescent="0.2">
      <c r="A16" s="246" t="s">
        <v>261</v>
      </c>
      <c r="B16" s="277"/>
      <c r="C16" s="309">
        <v>2</v>
      </c>
      <c r="D16" s="324">
        <v>3</v>
      </c>
      <c r="F16" s="1158" t="s">
        <v>258</v>
      </c>
      <c r="G16" s="1166"/>
      <c r="H16" s="511">
        <v>1532781</v>
      </c>
      <c r="I16" s="511">
        <v>2306512</v>
      </c>
    </row>
    <row r="17" spans="1:9" x14ac:dyDescent="0.2">
      <c r="A17" s="184" t="s">
        <v>262</v>
      </c>
      <c r="B17" s="6"/>
      <c r="C17" s="677">
        <v>4</v>
      </c>
      <c r="D17" s="45">
        <v>6</v>
      </c>
      <c r="F17" s="7"/>
      <c r="G17" s="8"/>
      <c r="H17" s="792"/>
      <c r="I17" s="792"/>
    </row>
    <row r="18" spans="1:9" x14ac:dyDescent="0.2">
      <c r="A18" s="246" t="s">
        <v>263</v>
      </c>
      <c r="B18" s="277"/>
      <c r="C18" s="309">
        <v>24</v>
      </c>
      <c r="D18" s="324">
        <v>62</v>
      </c>
      <c r="F18" s="1156" t="s">
        <v>259</v>
      </c>
      <c r="G18" s="1157"/>
      <c r="H18" s="512">
        <f>SUM(H15-H16)</f>
        <v>3002325</v>
      </c>
      <c r="I18" s="512">
        <f>SUM(I15-I16)</f>
        <v>3555035</v>
      </c>
    </row>
    <row r="19" spans="1:9" x14ac:dyDescent="0.2">
      <c r="A19" s="184" t="s">
        <v>264</v>
      </c>
      <c r="B19" s="6"/>
      <c r="C19" s="677">
        <v>20</v>
      </c>
      <c r="D19" s="45">
        <v>18</v>
      </c>
    </row>
    <row r="20" spans="1:9" x14ac:dyDescent="0.2">
      <c r="A20" s="246" t="s">
        <v>265</v>
      </c>
      <c r="B20" s="277"/>
      <c r="C20" s="309">
        <v>40</v>
      </c>
      <c r="D20" s="324">
        <v>46</v>
      </c>
    </row>
    <row r="21" spans="1:9" x14ac:dyDescent="0.2">
      <c r="A21" s="184" t="s">
        <v>266</v>
      </c>
      <c r="B21" s="6"/>
      <c r="C21" s="677">
        <v>4</v>
      </c>
      <c r="D21" s="45">
        <v>2</v>
      </c>
    </row>
    <row r="22" spans="1:9" x14ac:dyDescent="0.2">
      <c r="A22" s="246" t="s">
        <v>267</v>
      </c>
      <c r="B22" s="277"/>
      <c r="C22" s="309">
        <v>4</v>
      </c>
      <c r="D22" s="324">
        <v>3</v>
      </c>
    </row>
    <row r="23" spans="1:9" x14ac:dyDescent="0.2">
      <c r="A23" s="500"/>
      <c r="B23" s="578"/>
      <c r="C23" s="678"/>
      <c r="D23" s="501"/>
    </row>
    <row r="24" spans="1:9" x14ac:dyDescent="0.2">
      <c r="A24" s="502" t="s">
        <v>268</v>
      </c>
      <c r="B24" s="577"/>
      <c r="C24" s="679">
        <f>SUM(C4:C22)</f>
        <v>215</v>
      </c>
      <c r="D24" s="580">
        <f>SUM(D4:D22)</f>
        <v>319</v>
      </c>
    </row>
    <row r="26" spans="1:9" ht="8.25" customHeight="1" x14ac:dyDescent="0.2"/>
    <row r="27" spans="1:9" x14ac:dyDescent="0.2">
      <c r="A27" s="11" t="s">
        <v>730</v>
      </c>
      <c r="B27" s="11"/>
      <c r="C27" s="11"/>
      <c r="D27" s="11"/>
      <c r="E27" s="11"/>
      <c r="F27" s="11"/>
      <c r="G27" s="11"/>
    </row>
    <row r="29" spans="1:9" x14ac:dyDescent="0.2">
      <c r="A29" s="969" t="s">
        <v>658</v>
      </c>
      <c r="B29" s="969" t="s">
        <v>659</v>
      </c>
      <c r="C29" s="1149" t="s">
        <v>660</v>
      </c>
      <c r="D29" s="1149"/>
      <c r="E29" s="1150" t="s">
        <v>661</v>
      </c>
      <c r="F29" s="1151"/>
      <c r="G29" s="1152" t="s">
        <v>662</v>
      </c>
      <c r="H29" s="1152"/>
      <c r="I29" s="969" t="s">
        <v>663</v>
      </c>
    </row>
    <row r="30" spans="1:9" x14ac:dyDescent="0.2">
      <c r="A30" s="317"/>
      <c r="B30" s="317"/>
      <c r="C30" s="980"/>
      <c r="D30" s="980"/>
      <c r="E30" s="782"/>
      <c r="F30" s="318"/>
      <c r="G30" s="981"/>
      <c r="H30" s="981"/>
      <c r="I30" s="317"/>
    </row>
    <row r="31" spans="1:9" x14ac:dyDescent="0.2">
      <c r="A31" s="979" t="s">
        <v>664</v>
      </c>
      <c r="B31" s="979"/>
      <c r="C31" s="1153"/>
      <c r="D31" s="1153"/>
      <c r="E31" s="1154"/>
      <c r="F31" s="1155"/>
      <c r="G31" s="1153"/>
      <c r="H31" s="1153"/>
      <c r="I31" s="979"/>
    </row>
    <row r="32" spans="1:9" x14ac:dyDescent="0.2">
      <c r="A32" s="970"/>
      <c r="B32" s="970"/>
      <c r="C32" s="554"/>
      <c r="D32" s="554"/>
      <c r="E32" s="971"/>
      <c r="F32" s="972"/>
      <c r="G32" s="554"/>
      <c r="H32" s="554"/>
      <c r="I32" s="970"/>
    </row>
    <row r="33" spans="1:9" x14ac:dyDescent="0.2">
      <c r="A33" s="677" t="s">
        <v>665</v>
      </c>
      <c r="B33" s="677" t="s">
        <v>666</v>
      </c>
      <c r="C33" s="6" t="s">
        <v>668</v>
      </c>
      <c r="D33" s="6"/>
      <c r="E33" s="968" t="s">
        <v>669</v>
      </c>
      <c r="F33" s="45"/>
      <c r="G33" s="645" t="s">
        <v>670</v>
      </c>
      <c r="H33" s="6"/>
      <c r="I33" s="677" t="s">
        <v>671</v>
      </c>
    </row>
    <row r="34" spans="1:9" x14ac:dyDescent="0.2">
      <c r="A34" s="677"/>
      <c r="B34" s="677" t="s">
        <v>667</v>
      </c>
      <c r="C34" s="6"/>
      <c r="D34" s="6"/>
      <c r="E34" s="184"/>
      <c r="F34" s="45"/>
      <c r="G34" s="6"/>
      <c r="H34" s="6"/>
      <c r="I34" s="677" t="s">
        <v>672</v>
      </c>
    </row>
    <row r="35" spans="1:9" x14ac:dyDescent="0.2">
      <c r="A35" s="677"/>
      <c r="B35" s="677"/>
      <c r="C35" s="6"/>
      <c r="D35" s="6"/>
      <c r="E35" s="184"/>
      <c r="F35" s="45"/>
      <c r="G35" s="6"/>
      <c r="H35" s="6"/>
      <c r="I35" s="973" t="s">
        <v>673</v>
      </c>
    </row>
    <row r="36" spans="1:9" x14ac:dyDescent="0.2">
      <c r="A36" s="677"/>
      <c r="B36" s="312"/>
      <c r="C36" s="6"/>
      <c r="D36" s="6"/>
      <c r="E36" s="7"/>
      <c r="F36" s="232"/>
      <c r="G36" s="6"/>
      <c r="H36" s="6"/>
      <c r="I36" s="967"/>
    </row>
    <row r="37" spans="1:9" x14ac:dyDescent="0.2">
      <c r="A37" s="982" t="s">
        <v>674</v>
      </c>
      <c r="B37" s="983"/>
      <c r="C37" s="1143"/>
      <c r="D37" s="1144"/>
      <c r="E37" s="1145"/>
      <c r="F37" s="1145"/>
      <c r="G37" s="1143"/>
      <c r="H37" s="1144"/>
      <c r="I37" s="982"/>
    </row>
    <row r="38" spans="1:9" x14ac:dyDescent="0.2">
      <c r="A38" s="978"/>
      <c r="B38" s="798"/>
      <c r="C38" s="976"/>
      <c r="D38" s="977"/>
      <c r="E38" s="798"/>
      <c r="F38" s="798"/>
      <c r="G38" s="976"/>
      <c r="H38" s="977"/>
      <c r="I38" s="978"/>
    </row>
    <row r="39" spans="1:9" x14ac:dyDescent="0.2">
      <c r="A39" s="974">
        <v>23</v>
      </c>
      <c r="B39" s="975">
        <v>105</v>
      </c>
      <c r="C39" s="1146">
        <v>214</v>
      </c>
      <c r="D39" s="1147"/>
      <c r="E39" s="1148">
        <v>42</v>
      </c>
      <c r="F39" s="1148"/>
      <c r="G39" s="1146">
        <v>8</v>
      </c>
      <c r="H39" s="1147"/>
      <c r="I39" s="974">
        <v>36</v>
      </c>
    </row>
    <row r="40" spans="1:9" x14ac:dyDescent="0.2">
      <c r="A40" s="641"/>
      <c r="B40" s="641"/>
      <c r="C40" s="641"/>
      <c r="D40" s="641"/>
      <c r="E40" s="641"/>
      <c r="F40" s="641"/>
      <c r="G40" s="641"/>
      <c r="H40" s="641"/>
      <c r="I40" s="641"/>
    </row>
  </sheetData>
  <mergeCells count="20">
    <mergeCell ref="F18:G18"/>
    <mergeCell ref="F10:G10"/>
    <mergeCell ref="F12:G12"/>
    <mergeCell ref="F7:G7"/>
    <mergeCell ref="F8:G8"/>
    <mergeCell ref="F9:G9"/>
    <mergeCell ref="F16:G16"/>
    <mergeCell ref="F15:G15"/>
    <mergeCell ref="C29:D29"/>
    <mergeCell ref="E29:F29"/>
    <mergeCell ref="G29:H29"/>
    <mergeCell ref="C31:D31"/>
    <mergeCell ref="E31:F31"/>
    <mergeCell ref="G31:H31"/>
    <mergeCell ref="C37:D37"/>
    <mergeCell ref="E37:F37"/>
    <mergeCell ref="G37:H37"/>
    <mergeCell ref="C39:D39"/>
    <mergeCell ref="E39:F39"/>
    <mergeCell ref="G39:H39"/>
  </mergeCells>
  <phoneticPr fontId="14" type="noConversion"/>
  <pageMargins left="0.43307086614173229" right="0.51181102362204722" top="0.78740157480314965" bottom="0.74803149606299213" header="0.51181102362204722" footer="0.39370078740157483"/>
  <pageSetup paperSize="9" orientation="portrait" r:id="rId1"/>
  <headerFooter alignWithMargins="0">
    <oddHeader>&amp;R- 28 -</oddHead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921A1-8A8D-465D-AEB6-84E7CB13EC97}">
  <dimension ref="A1:N62"/>
  <sheetViews>
    <sheetView topLeftCell="A4" workbookViewId="0">
      <selection activeCell="I35" sqref="I35"/>
    </sheetView>
  </sheetViews>
  <sheetFormatPr baseColWidth="10" defaultRowHeight="12.75" x14ac:dyDescent="0.2"/>
  <cols>
    <col min="6" max="6" width="23.28515625" bestFit="1" customWidth="1"/>
    <col min="12" max="12" width="22.140625" customWidth="1"/>
    <col min="13" max="13" width="12" customWidth="1"/>
    <col min="14" max="14" width="20.5703125" customWidth="1"/>
  </cols>
  <sheetData>
    <row r="1" spans="1:14" x14ac:dyDescent="0.2">
      <c r="A1" s="11" t="s">
        <v>558</v>
      </c>
      <c r="E1" s="11" t="s">
        <v>269</v>
      </c>
    </row>
    <row r="2" spans="1:14" x14ac:dyDescent="0.2">
      <c r="A2" t="s">
        <v>270</v>
      </c>
      <c r="C2" s="24">
        <v>14</v>
      </c>
      <c r="F2" t="s">
        <v>271</v>
      </c>
      <c r="K2" s="11" t="s">
        <v>272</v>
      </c>
    </row>
    <row r="3" spans="1:14" x14ac:dyDescent="0.2">
      <c r="A3" t="s">
        <v>273</v>
      </c>
      <c r="C3" s="24">
        <v>23</v>
      </c>
      <c r="F3" t="s">
        <v>274</v>
      </c>
      <c r="L3" t="s">
        <v>275</v>
      </c>
      <c r="M3" t="s">
        <v>276</v>
      </c>
      <c r="N3" t="s">
        <v>277</v>
      </c>
    </row>
    <row r="4" spans="1:14" x14ac:dyDescent="0.2">
      <c r="A4" t="s">
        <v>278</v>
      </c>
      <c r="C4" s="24">
        <v>3</v>
      </c>
      <c r="K4">
        <v>96</v>
      </c>
      <c r="L4">
        <v>17</v>
      </c>
      <c r="M4">
        <v>32</v>
      </c>
      <c r="N4">
        <v>19</v>
      </c>
    </row>
    <row r="5" spans="1:14" x14ac:dyDescent="0.2">
      <c r="A5" t="s">
        <v>279</v>
      </c>
      <c r="C5" s="24">
        <v>29</v>
      </c>
      <c r="K5">
        <v>97</v>
      </c>
      <c r="L5">
        <v>24</v>
      </c>
      <c r="M5">
        <v>30</v>
      </c>
      <c r="N5">
        <v>25</v>
      </c>
    </row>
    <row r="6" spans="1:14" x14ac:dyDescent="0.2">
      <c r="A6" t="s">
        <v>280</v>
      </c>
      <c r="C6" s="24">
        <v>24</v>
      </c>
      <c r="K6">
        <v>98</v>
      </c>
      <c r="L6">
        <v>23</v>
      </c>
      <c r="M6">
        <v>33</v>
      </c>
      <c r="N6">
        <v>41</v>
      </c>
    </row>
    <row r="7" spans="1:14" x14ac:dyDescent="0.2">
      <c r="A7" t="s">
        <v>281</v>
      </c>
      <c r="C7" s="24">
        <v>7</v>
      </c>
      <c r="K7">
        <v>99</v>
      </c>
      <c r="L7">
        <v>26</v>
      </c>
      <c r="M7">
        <v>37</v>
      </c>
      <c r="N7">
        <v>53</v>
      </c>
    </row>
    <row r="8" spans="1:14" x14ac:dyDescent="0.2">
      <c r="C8" s="24">
        <f>SUM(C2:C7)</f>
        <v>100</v>
      </c>
      <c r="K8" s="303">
        <v>0</v>
      </c>
      <c r="L8">
        <v>30</v>
      </c>
      <c r="M8">
        <v>39</v>
      </c>
      <c r="N8">
        <v>49</v>
      </c>
    </row>
    <row r="9" spans="1:14" x14ac:dyDescent="0.2">
      <c r="K9" s="303">
        <v>1</v>
      </c>
      <c r="L9">
        <v>27</v>
      </c>
      <c r="M9">
        <v>46</v>
      </c>
      <c r="N9">
        <v>66</v>
      </c>
    </row>
    <row r="10" spans="1:14" x14ac:dyDescent="0.2">
      <c r="K10" s="303">
        <v>2</v>
      </c>
      <c r="L10">
        <v>42</v>
      </c>
      <c r="M10">
        <v>29</v>
      </c>
      <c r="N10">
        <v>69</v>
      </c>
    </row>
    <row r="11" spans="1:14" x14ac:dyDescent="0.2">
      <c r="K11" s="303">
        <v>3</v>
      </c>
      <c r="L11">
        <v>43</v>
      </c>
      <c r="M11">
        <v>28</v>
      </c>
      <c r="N11">
        <v>66</v>
      </c>
    </row>
    <row r="12" spans="1:14" x14ac:dyDescent="0.2">
      <c r="A12" s="11" t="s">
        <v>282</v>
      </c>
      <c r="K12" s="303">
        <v>4</v>
      </c>
      <c r="L12">
        <v>40</v>
      </c>
      <c r="M12">
        <v>27</v>
      </c>
      <c r="N12">
        <v>59</v>
      </c>
    </row>
    <row r="13" spans="1:14" x14ac:dyDescent="0.2">
      <c r="B13">
        <v>96</v>
      </c>
      <c r="C13">
        <v>97</v>
      </c>
      <c r="D13">
        <v>98</v>
      </c>
      <c r="E13">
        <v>99</v>
      </c>
      <c r="F13" s="303">
        <v>0</v>
      </c>
      <c r="G13" s="303">
        <v>1</v>
      </c>
      <c r="H13" s="303">
        <v>2</v>
      </c>
      <c r="I13" s="303">
        <v>3</v>
      </c>
      <c r="J13" s="303">
        <v>4</v>
      </c>
    </row>
    <row r="14" spans="1:14" x14ac:dyDescent="0.2">
      <c r="A14" t="s">
        <v>283</v>
      </c>
      <c r="B14">
        <v>107.7</v>
      </c>
      <c r="C14">
        <v>110.5</v>
      </c>
      <c r="D14">
        <v>111.6</v>
      </c>
      <c r="E14">
        <v>111.6</v>
      </c>
      <c r="F14">
        <v>111.6</v>
      </c>
      <c r="G14">
        <v>114</v>
      </c>
      <c r="H14">
        <v>114</v>
      </c>
      <c r="I14">
        <v>114</v>
      </c>
      <c r="J14">
        <v>114</v>
      </c>
    </row>
    <row r="15" spans="1:14" x14ac:dyDescent="0.2">
      <c r="A15" t="s">
        <v>284</v>
      </c>
      <c r="B15">
        <v>105.6</v>
      </c>
      <c r="C15">
        <v>106.1</v>
      </c>
      <c r="D15">
        <v>105.9</v>
      </c>
      <c r="E15">
        <v>107.7</v>
      </c>
      <c r="F15">
        <v>109.4</v>
      </c>
      <c r="G15">
        <v>113</v>
      </c>
      <c r="H15">
        <v>112.7</v>
      </c>
      <c r="I15">
        <v>113.4</v>
      </c>
      <c r="J15">
        <v>114.9</v>
      </c>
    </row>
    <row r="17" spans="1:6" x14ac:dyDescent="0.2">
      <c r="A17" s="11"/>
      <c r="E17" s="11" t="s">
        <v>285</v>
      </c>
    </row>
    <row r="18" spans="1:6" x14ac:dyDescent="0.2">
      <c r="E18">
        <v>79</v>
      </c>
      <c r="F18">
        <v>105</v>
      </c>
    </row>
    <row r="19" spans="1:6" x14ac:dyDescent="0.2">
      <c r="E19">
        <v>80</v>
      </c>
      <c r="F19">
        <v>80</v>
      </c>
    </row>
    <row r="20" spans="1:6" x14ac:dyDescent="0.2">
      <c r="E20">
        <v>81</v>
      </c>
      <c r="F20">
        <v>63</v>
      </c>
    </row>
    <row r="21" spans="1:6" x14ac:dyDescent="0.2">
      <c r="E21">
        <v>82</v>
      </c>
      <c r="F21">
        <v>157</v>
      </c>
    </row>
    <row r="22" spans="1:6" x14ac:dyDescent="0.2">
      <c r="E22">
        <v>83</v>
      </c>
      <c r="F22">
        <v>243</v>
      </c>
    </row>
    <row r="23" spans="1:6" x14ac:dyDescent="0.2">
      <c r="E23">
        <v>84</v>
      </c>
      <c r="F23">
        <v>304</v>
      </c>
    </row>
    <row r="24" spans="1:6" x14ac:dyDescent="0.2">
      <c r="E24">
        <v>85</v>
      </c>
      <c r="F24">
        <v>355</v>
      </c>
    </row>
    <row r="25" spans="1:6" x14ac:dyDescent="0.2">
      <c r="E25">
        <v>86</v>
      </c>
      <c r="F25">
        <v>293</v>
      </c>
    </row>
    <row r="26" spans="1:6" x14ac:dyDescent="0.2">
      <c r="E26">
        <v>87</v>
      </c>
      <c r="F26">
        <v>235</v>
      </c>
    </row>
    <row r="27" spans="1:6" x14ac:dyDescent="0.2">
      <c r="E27">
        <v>88</v>
      </c>
      <c r="F27">
        <v>195</v>
      </c>
    </row>
    <row r="28" spans="1:6" x14ac:dyDescent="0.2">
      <c r="E28">
        <v>89</v>
      </c>
      <c r="F28">
        <v>158</v>
      </c>
    </row>
    <row r="29" spans="1:6" x14ac:dyDescent="0.2">
      <c r="E29">
        <v>90</v>
      </c>
      <c r="F29">
        <v>139</v>
      </c>
    </row>
    <row r="30" spans="1:6" x14ac:dyDescent="0.2">
      <c r="E30">
        <v>91</v>
      </c>
      <c r="F30">
        <v>319</v>
      </c>
    </row>
    <row r="31" spans="1:6" x14ac:dyDescent="0.2">
      <c r="E31">
        <v>92</v>
      </c>
      <c r="F31">
        <v>575</v>
      </c>
    </row>
    <row r="32" spans="1:6" x14ac:dyDescent="0.2">
      <c r="E32">
        <v>93</v>
      </c>
      <c r="F32">
        <v>873</v>
      </c>
    </row>
    <row r="33" spans="1:9" x14ac:dyDescent="0.2">
      <c r="A33" s="11" t="s">
        <v>286</v>
      </c>
      <c r="E33">
        <v>94</v>
      </c>
      <c r="F33">
        <v>917</v>
      </c>
    </row>
    <row r="34" spans="1:9" x14ac:dyDescent="0.2">
      <c r="A34" s="226" t="s">
        <v>177</v>
      </c>
      <c r="E34">
        <v>95</v>
      </c>
      <c r="F34">
        <v>896</v>
      </c>
    </row>
    <row r="35" spans="1:9" x14ac:dyDescent="0.2">
      <c r="A35">
        <v>92</v>
      </c>
      <c r="B35">
        <v>191</v>
      </c>
      <c r="E35">
        <v>96</v>
      </c>
      <c r="F35">
        <v>889</v>
      </c>
    </row>
    <row r="36" spans="1:9" x14ac:dyDescent="0.2">
      <c r="A36">
        <v>93</v>
      </c>
      <c r="B36">
        <v>198</v>
      </c>
      <c r="E36">
        <v>97</v>
      </c>
      <c r="F36">
        <v>957</v>
      </c>
    </row>
    <row r="37" spans="1:9" x14ac:dyDescent="0.2">
      <c r="A37">
        <v>94</v>
      </c>
      <c r="B37">
        <v>209</v>
      </c>
      <c r="E37">
        <v>98</v>
      </c>
      <c r="F37">
        <v>1042</v>
      </c>
    </row>
    <row r="38" spans="1:9" x14ac:dyDescent="0.2">
      <c r="A38">
        <v>95</v>
      </c>
      <c r="B38">
        <v>222</v>
      </c>
      <c r="E38">
        <v>99</v>
      </c>
      <c r="F38">
        <v>990</v>
      </c>
    </row>
    <row r="39" spans="1:9" x14ac:dyDescent="0.2">
      <c r="A39">
        <v>96</v>
      </c>
      <c r="B39">
        <v>213</v>
      </c>
    </row>
    <row r="40" spans="1:9" x14ac:dyDescent="0.2">
      <c r="A40">
        <v>97</v>
      </c>
      <c r="B40">
        <v>227</v>
      </c>
    </row>
    <row r="41" spans="1:9" x14ac:dyDescent="0.2">
      <c r="A41">
        <v>98</v>
      </c>
      <c r="B41">
        <v>240</v>
      </c>
      <c r="E41" s="11" t="s">
        <v>287</v>
      </c>
    </row>
    <row r="42" spans="1:9" x14ac:dyDescent="0.2">
      <c r="A42">
        <v>99</v>
      </c>
      <c r="B42">
        <v>240</v>
      </c>
      <c r="E42" s="11" t="s">
        <v>288</v>
      </c>
    </row>
    <row r="43" spans="1:9" x14ac:dyDescent="0.2">
      <c r="A43" s="303">
        <v>0</v>
      </c>
      <c r="B43">
        <v>292</v>
      </c>
      <c r="E43" t="s">
        <v>33</v>
      </c>
      <c r="G43">
        <v>2002</v>
      </c>
      <c r="H43">
        <v>2003</v>
      </c>
      <c r="I43">
        <v>2004</v>
      </c>
    </row>
    <row r="44" spans="1:9" x14ac:dyDescent="0.2">
      <c r="A44" s="303">
        <v>1</v>
      </c>
      <c r="B44">
        <v>283</v>
      </c>
      <c r="E44" t="s">
        <v>256</v>
      </c>
      <c r="G44">
        <v>5851785</v>
      </c>
      <c r="H44">
        <v>6251983</v>
      </c>
      <c r="I44">
        <v>6251983</v>
      </c>
    </row>
    <row r="45" spans="1:9" x14ac:dyDescent="0.2">
      <c r="A45" s="303">
        <v>2</v>
      </c>
      <c r="B45">
        <v>298</v>
      </c>
      <c r="E45" t="s">
        <v>258</v>
      </c>
      <c r="G45">
        <v>3071934</v>
      </c>
      <c r="H45">
        <v>3256096</v>
      </c>
      <c r="I45">
        <v>3256096</v>
      </c>
    </row>
    <row r="46" spans="1:9" x14ac:dyDescent="0.2">
      <c r="A46" s="303">
        <v>3</v>
      </c>
      <c r="B46">
        <v>318</v>
      </c>
      <c r="E46" t="s">
        <v>259</v>
      </c>
      <c r="G46">
        <v>2779851</v>
      </c>
      <c r="H46">
        <v>2995887</v>
      </c>
      <c r="I46">
        <v>3643863</v>
      </c>
    </row>
    <row r="47" spans="1:9" x14ac:dyDescent="0.2">
      <c r="A47" s="303">
        <v>4</v>
      </c>
      <c r="B47">
        <v>394</v>
      </c>
    </row>
    <row r="49" spans="3:9" x14ac:dyDescent="0.2">
      <c r="G49">
        <v>2002</v>
      </c>
      <c r="H49">
        <v>2003</v>
      </c>
      <c r="I49">
        <v>2004</v>
      </c>
    </row>
    <row r="50" spans="3:9" x14ac:dyDescent="0.2">
      <c r="C50" s="641"/>
      <c r="D50" s="642"/>
      <c r="F50" t="s">
        <v>564</v>
      </c>
      <c r="G50">
        <v>5851785</v>
      </c>
      <c r="H50">
        <v>6251983</v>
      </c>
      <c r="I50">
        <v>7032093</v>
      </c>
    </row>
    <row r="51" spans="3:9" x14ac:dyDescent="0.2">
      <c r="C51" s="641"/>
      <c r="D51" s="643"/>
      <c r="F51" t="s">
        <v>258</v>
      </c>
      <c r="G51">
        <v>3071934</v>
      </c>
      <c r="H51">
        <v>3256096</v>
      </c>
      <c r="I51">
        <v>3643863</v>
      </c>
    </row>
    <row r="52" spans="3:9" x14ac:dyDescent="0.2">
      <c r="C52" s="644"/>
      <c r="D52" s="644"/>
      <c r="F52" t="s">
        <v>259</v>
      </c>
      <c r="G52">
        <v>2779851</v>
      </c>
      <c r="H52">
        <v>2995887</v>
      </c>
      <c r="I52">
        <v>3388230</v>
      </c>
    </row>
    <row r="53" spans="3:9" x14ac:dyDescent="0.2">
      <c r="C53" s="644"/>
      <c r="D53" s="644"/>
    </row>
    <row r="54" spans="3:9" x14ac:dyDescent="0.2">
      <c r="C54" s="641"/>
      <c r="D54" s="641"/>
    </row>
    <row r="55" spans="3:9" x14ac:dyDescent="0.2">
      <c r="C55" s="646"/>
      <c r="D55" s="646"/>
    </row>
    <row r="56" spans="3:9" x14ac:dyDescent="0.2">
      <c r="C56" s="642"/>
      <c r="D56" s="643"/>
    </row>
    <row r="57" spans="3:9" x14ac:dyDescent="0.2">
      <c r="C57" s="643"/>
      <c r="D57" s="643"/>
    </row>
    <row r="58" spans="3:9" x14ac:dyDescent="0.2">
      <c r="C58" s="644"/>
      <c r="D58" s="644"/>
    </row>
    <row r="59" spans="3:9" x14ac:dyDescent="0.2">
      <c r="C59" s="644"/>
      <c r="D59" s="644"/>
    </row>
    <row r="60" spans="3:9" x14ac:dyDescent="0.2">
      <c r="C60" s="641"/>
      <c r="D60" s="641"/>
    </row>
    <row r="61" spans="3:9" x14ac:dyDescent="0.2">
      <c r="C61" s="646"/>
      <c r="D61" s="646"/>
    </row>
    <row r="62" spans="3:9" x14ac:dyDescent="0.2">
      <c r="C62" s="645"/>
      <c r="D62" s="645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91E08-CC4C-4D86-8B9C-579FBA151A89}">
  <dimension ref="A1:S52"/>
  <sheetViews>
    <sheetView workbookViewId="0">
      <selection activeCell="I35" sqref="I35"/>
    </sheetView>
  </sheetViews>
  <sheetFormatPr baseColWidth="10" defaultRowHeight="12.75" x14ac:dyDescent="0.2"/>
  <cols>
    <col min="2" max="2" width="9" customWidth="1"/>
    <col min="3" max="4" width="4.140625" customWidth="1"/>
    <col min="5" max="5" width="4.5703125" customWidth="1"/>
    <col min="6" max="18" width="4.140625" customWidth="1"/>
  </cols>
  <sheetData>
    <row r="1" spans="1:19" ht="15" customHeight="1" x14ac:dyDescent="0.2">
      <c r="S1" s="11"/>
    </row>
    <row r="2" spans="1:19" ht="15" customHeight="1" x14ac:dyDescent="0.2"/>
    <row r="3" spans="1:19" ht="15" customHeight="1" x14ac:dyDescent="0.2">
      <c r="A3" s="373" t="s">
        <v>33</v>
      </c>
      <c r="B3" s="374"/>
      <c r="C3" s="355"/>
      <c r="D3" s="355"/>
      <c r="E3" s="355"/>
      <c r="F3" s="355"/>
      <c r="G3" s="984">
        <v>2002</v>
      </c>
      <c r="H3" s="358"/>
      <c r="I3" s="358"/>
      <c r="J3" s="360"/>
      <c r="K3" s="985">
        <v>2003</v>
      </c>
      <c r="L3" s="358"/>
      <c r="M3" s="358"/>
      <c r="N3" s="360"/>
      <c r="O3" s="359">
        <v>2004</v>
      </c>
      <c r="P3" s="358"/>
      <c r="Q3" s="358"/>
      <c r="R3" s="360"/>
    </row>
    <row r="4" spans="1:19" ht="15" customHeight="1" x14ac:dyDescent="0.2">
      <c r="A4" s="352" t="s">
        <v>289</v>
      </c>
      <c r="B4" s="362"/>
      <c r="C4" s="364"/>
      <c r="D4" s="364"/>
      <c r="E4" s="364"/>
      <c r="F4" s="364"/>
      <c r="G4" s="363" t="s">
        <v>113</v>
      </c>
      <c r="H4" s="364"/>
      <c r="I4" s="364"/>
      <c r="J4" s="365"/>
      <c r="K4" s="364" t="s">
        <v>113</v>
      </c>
      <c r="L4" s="364"/>
      <c r="M4" s="364"/>
      <c r="N4" s="365"/>
      <c r="O4" s="364" t="s">
        <v>113</v>
      </c>
      <c r="P4" s="364"/>
      <c r="Q4" s="364"/>
      <c r="R4" s="365"/>
    </row>
    <row r="5" spans="1:19" ht="15" customHeight="1" x14ac:dyDescent="0.2">
      <c r="A5" s="51" t="s">
        <v>290</v>
      </c>
      <c r="B5" s="39"/>
      <c r="C5" s="108"/>
      <c r="D5" s="108"/>
      <c r="E5" s="108"/>
      <c r="F5" s="108"/>
      <c r="G5" s="107">
        <v>1030</v>
      </c>
      <c r="H5" s="107"/>
      <c r="I5" s="108">
        <v>2060</v>
      </c>
      <c r="J5" s="109"/>
      <c r="K5" s="107">
        <v>1030</v>
      </c>
      <c r="L5" s="107"/>
      <c r="M5" s="108">
        <v>2060</v>
      </c>
      <c r="N5" s="109"/>
      <c r="O5" s="107">
        <v>1030</v>
      </c>
      <c r="P5" s="107"/>
      <c r="Q5" s="108">
        <v>2150</v>
      </c>
      <c r="R5" s="109"/>
    </row>
    <row r="6" spans="1:19" ht="15" customHeight="1" x14ac:dyDescent="0.2">
      <c r="A6" s="40" t="s">
        <v>291</v>
      </c>
      <c r="B6" s="18"/>
      <c r="C6" s="111"/>
      <c r="D6" s="111"/>
      <c r="E6" s="111"/>
      <c r="F6" s="111"/>
      <c r="G6" s="110">
        <v>1545</v>
      </c>
      <c r="H6" s="110"/>
      <c r="I6" s="111">
        <v>3090</v>
      </c>
      <c r="J6" s="112"/>
      <c r="K6" s="110">
        <v>1545</v>
      </c>
      <c r="L6" s="110"/>
      <c r="M6" s="111">
        <v>3090</v>
      </c>
      <c r="N6" s="112"/>
      <c r="O6" s="110">
        <v>1545</v>
      </c>
      <c r="P6" s="110"/>
      <c r="Q6" s="111">
        <v>3725</v>
      </c>
      <c r="R6" s="112"/>
    </row>
    <row r="7" spans="1:19" ht="15" customHeight="1" x14ac:dyDescent="0.2"/>
    <row r="8" spans="1:19" ht="15" customHeight="1" x14ac:dyDescent="0.2"/>
    <row r="9" spans="1:19" ht="15" customHeight="1" x14ac:dyDescent="0.2"/>
    <row r="10" spans="1:19" ht="15" customHeight="1" x14ac:dyDescent="0.2"/>
    <row r="11" spans="1:19" ht="15" customHeight="1" x14ac:dyDescent="0.2"/>
    <row r="12" spans="1:19" ht="15" customHeight="1" x14ac:dyDescent="0.2"/>
    <row r="13" spans="1:19" ht="15" customHeight="1" x14ac:dyDescent="0.2"/>
    <row r="14" spans="1:19" ht="15" customHeight="1" x14ac:dyDescent="0.2"/>
    <row r="15" spans="1:19" ht="15" customHeight="1" x14ac:dyDescent="0.2">
      <c r="A15" s="371" t="s">
        <v>292</v>
      </c>
      <c r="B15" s="372"/>
      <c r="C15" s="372"/>
      <c r="D15" s="372"/>
      <c r="E15" s="372"/>
      <c r="F15" s="372"/>
      <c r="G15" s="372" t="s">
        <v>293</v>
      </c>
      <c r="H15" s="372"/>
      <c r="I15" s="503">
        <v>2000</v>
      </c>
      <c r="J15" s="379"/>
      <c r="K15" s="503">
        <v>2001</v>
      </c>
      <c r="L15" s="379"/>
      <c r="M15" s="503">
        <v>2002</v>
      </c>
      <c r="N15" s="629"/>
      <c r="O15" s="503">
        <v>2003</v>
      </c>
      <c r="P15" s="379"/>
      <c r="Q15" s="380">
        <v>2004</v>
      </c>
      <c r="R15" s="379"/>
    </row>
    <row r="16" spans="1:19" ht="15" customHeight="1" x14ac:dyDescent="0.2">
      <c r="A16" s="176" t="s">
        <v>294</v>
      </c>
      <c r="B16" s="177"/>
      <c r="C16" s="177"/>
      <c r="D16" s="177"/>
      <c r="E16" s="177"/>
      <c r="F16" s="177"/>
      <c r="G16" s="177"/>
      <c r="H16" s="177"/>
      <c r="I16" s="1022"/>
      <c r="J16" s="180"/>
      <c r="K16" s="181"/>
      <c r="L16" s="180"/>
      <c r="M16" s="181"/>
      <c r="N16" s="180"/>
      <c r="O16" s="181"/>
      <c r="P16" s="180"/>
      <c r="Q16" s="181"/>
      <c r="R16" s="180"/>
    </row>
    <row r="17" spans="1:19" ht="15" customHeight="1" x14ac:dyDescent="0.2">
      <c r="A17" s="178" t="s">
        <v>295</v>
      </c>
      <c r="B17" s="179"/>
      <c r="C17" s="179"/>
      <c r="D17" s="179"/>
      <c r="E17" s="179"/>
      <c r="F17" s="179"/>
      <c r="G17" s="179"/>
      <c r="H17" s="179"/>
      <c r="I17" s="706">
        <v>1871</v>
      </c>
      <c r="J17" s="707"/>
      <c r="K17" s="706">
        <v>1931</v>
      </c>
      <c r="L17" s="707"/>
      <c r="M17" s="706">
        <v>2028</v>
      </c>
      <c r="N17" s="707"/>
      <c r="O17" s="706">
        <v>2096</v>
      </c>
      <c r="P17" s="707"/>
      <c r="Q17" s="706">
        <v>2127</v>
      </c>
      <c r="R17" s="707"/>
    </row>
    <row r="18" spans="1:19" ht="6" customHeight="1" x14ac:dyDescent="0.2"/>
    <row r="19" spans="1:19" ht="15" customHeight="1" x14ac:dyDescent="0.2">
      <c r="A19" s="11"/>
      <c r="S19" s="329"/>
    </row>
    <row r="20" spans="1:19" s="43" customFormat="1" ht="15" customHeight="1" x14ac:dyDescent="0.2">
      <c r="A20" s="94"/>
    </row>
    <row r="21" spans="1:19" s="43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9" s="43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9" s="43" customFormat="1" ht="15" customHeight="1" x14ac:dyDescent="0.2">
      <c r="A23" s="52"/>
      <c r="B23" s="48"/>
      <c r="C23" s="48"/>
      <c r="D23" s="48"/>
      <c r="E23" s="48"/>
      <c r="F23" s="354" t="s">
        <v>33</v>
      </c>
      <c r="G23" s="355"/>
      <c r="H23" s="355"/>
      <c r="I23" s="355"/>
      <c r="J23" s="356">
        <v>2002</v>
      </c>
      <c r="K23" s="355"/>
      <c r="L23" s="357"/>
      <c r="M23" s="358">
        <v>2003</v>
      </c>
      <c r="N23" s="359"/>
      <c r="O23" s="360"/>
      <c r="P23" s="359">
        <v>2004</v>
      </c>
      <c r="Q23" s="359"/>
      <c r="R23" s="360"/>
    </row>
    <row r="24" spans="1:19" s="43" customFormat="1" ht="15" customHeight="1" x14ac:dyDescent="0.2">
      <c r="A24" s="40"/>
      <c r="B24" s="18"/>
      <c r="C24" s="39"/>
      <c r="D24" s="39"/>
      <c r="E24" s="39"/>
      <c r="F24" s="361"/>
      <c r="G24" s="362"/>
      <c r="H24" s="362"/>
      <c r="I24" s="362"/>
      <c r="J24" s="363" t="s">
        <v>113</v>
      </c>
      <c r="K24" s="364"/>
      <c r="L24" s="365"/>
      <c r="M24" s="366" t="s">
        <v>113</v>
      </c>
      <c r="N24" s="367"/>
      <c r="O24" s="368"/>
      <c r="P24" s="366" t="s">
        <v>113</v>
      </c>
      <c r="Q24" s="367"/>
      <c r="R24" s="368"/>
    </row>
    <row r="25" spans="1:19" s="43" customFormat="1" ht="15" customHeight="1" thickBot="1" x14ac:dyDescent="0.25">
      <c r="A25" s="352" t="s">
        <v>296</v>
      </c>
      <c r="B25" s="353"/>
      <c r="C25" s="42"/>
      <c r="D25" s="18"/>
      <c r="E25" s="18"/>
      <c r="F25" s="369" t="s">
        <v>256</v>
      </c>
      <c r="G25" s="370"/>
      <c r="H25" s="370"/>
      <c r="I25" s="370"/>
      <c r="J25" s="98">
        <v>5851785</v>
      </c>
      <c r="K25" s="98"/>
      <c r="L25" s="99"/>
      <c r="M25" s="98">
        <v>6251983</v>
      </c>
      <c r="N25" s="98"/>
      <c r="O25" s="99"/>
      <c r="P25" s="98">
        <v>7032093</v>
      </c>
      <c r="Q25" s="98"/>
      <c r="R25" s="99"/>
    </row>
    <row r="26" spans="1:19" s="43" customFormat="1" ht="15" customHeight="1" x14ac:dyDescent="0.2">
      <c r="A26" s="49" t="s">
        <v>519</v>
      </c>
      <c r="B26" s="49"/>
      <c r="C26" s="93">
        <v>1510497</v>
      </c>
      <c r="D26" s="95"/>
      <c r="E26" s="93"/>
      <c r="F26" s="93">
        <v>1561437</v>
      </c>
      <c r="G26" s="95"/>
      <c r="H26" s="93"/>
      <c r="I26" s="39"/>
      <c r="J26" s="96">
        <v>3071934</v>
      </c>
      <c r="K26" s="95"/>
      <c r="L26" s="97"/>
      <c r="M26" s="100"/>
      <c r="N26" s="100"/>
      <c r="O26" s="101"/>
      <c r="P26" s="100"/>
      <c r="Q26" s="100"/>
      <c r="R26" s="101"/>
    </row>
    <row r="27" spans="1:19" s="43" customFormat="1" ht="15" customHeight="1" x14ac:dyDescent="0.2">
      <c r="A27" s="49" t="s">
        <v>544</v>
      </c>
      <c r="B27" s="49"/>
      <c r="C27" s="1168">
        <v>1599428</v>
      </c>
      <c r="D27" s="1169"/>
      <c r="E27" s="1170"/>
      <c r="F27" s="95">
        <v>1656668</v>
      </c>
      <c r="G27" s="95"/>
      <c r="H27" s="97"/>
      <c r="I27" s="39"/>
      <c r="J27" s="184"/>
      <c r="K27" s="6"/>
      <c r="L27" s="45"/>
      <c r="M27" s="95">
        <v>3256096</v>
      </c>
      <c r="N27" s="95"/>
      <c r="O27" s="97"/>
      <c r="P27" s="100"/>
      <c r="Q27" s="100"/>
      <c r="R27" s="101"/>
    </row>
    <row r="28" spans="1:19" ht="15" customHeight="1" thickBot="1" x14ac:dyDescent="0.25">
      <c r="A28" s="49" t="s">
        <v>675</v>
      </c>
      <c r="B28" s="49"/>
      <c r="C28" s="1168">
        <v>1906143</v>
      </c>
      <c r="D28" s="1169"/>
      <c r="E28" s="1170"/>
      <c r="F28" s="95">
        <v>1737715</v>
      </c>
      <c r="G28" s="95"/>
      <c r="H28" s="97"/>
      <c r="I28" s="39"/>
      <c r="J28" s="325"/>
      <c r="K28" s="326"/>
      <c r="L28" s="327"/>
      <c r="M28" s="246"/>
      <c r="N28" s="277"/>
      <c r="O28" s="324"/>
      <c r="P28" s="95">
        <v>3643863</v>
      </c>
      <c r="Q28" s="95"/>
      <c r="R28" s="97"/>
    </row>
    <row r="29" spans="1:19" ht="15" customHeight="1" x14ac:dyDescent="0.2">
      <c r="A29" s="371" t="s">
        <v>259</v>
      </c>
      <c r="B29" s="372"/>
      <c r="C29" s="372"/>
      <c r="D29" s="372"/>
      <c r="E29" s="372"/>
      <c r="F29" s="372"/>
      <c r="G29" s="372"/>
      <c r="H29" s="372"/>
      <c r="I29" s="372"/>
      <c r="J29" s="328">
        <f>SUM(J25-J26)</f>
        <v>2779851</v>
      </c>
      <c r="K29" s="102"/>
      <c r="L29" s="103"/>
      <c r="M29" s="102">
        <f>SUM(M25-M27)</f>
        <v>2995887</v>
      </c>
      <c r="N29" s="102"/>
      <c r="O29" s="103"/>
      <c r="P29" s="1171">
        <f>SUM(P25-P28)</f>
        <v>3388230</v>
      </c>
      <c r="Q29" s="1172"/>
      <c r="R29" s="1173"/>
    </row>
    <row r="30" spans="1:19" ht="6.75" customHeight="1" x14ac:dyDescent="0.2"/>
    <row r="37" spans="1:18" ht="9.9499999999999993" customHeight="1" x14ac:dyDescent="0.2"/>
    <row r="38" spans="1:18" ht="15" customHeight="1" x14ac:dyDescent="0.2"/>
    <row r="39" spans="1:18" ht="15" customHeight="1" x14ac:dyDescent="0.2"/>
    <row r="40" spans="1:18" ht="15" customHeight="1" x14ac:dyDescent="0.2"/>
    <row r="41" spans="1:18" ht="15" customHeight="1" x14ac:dyDescent="0.2"/>
    <row r="42" spans="1:18" ht="15" customHeight="1" x14ac:dyDescent="0.2"/>
    <row r="43" spans="1:18" ht="15" customHeight="1" x14ac:dyDescent="0.2"/>
    <row r="44" spans="1:18" ht="15" customHeight="1" x14ac:dyDescent="0.2"/>
    <row r="45" spans="1:18" ht="15" customHeight="1" x14ac:dyDescent="0.2"/>
    <row r="46" spans="1:18" ht="15" customHeight="1" x14ac:dyDescent="0.2">
      <c r="A46" s="371" t="s">
        <v>297</v>
      </c>
      <c r="B46" s="372"/>
      <c r="C46" s="372"/>
      <c r="D46" s="372"/>
      <c r="E46" s="372"/>
      <c r="F46" s="372"/>
      <c r="G46" s="372"/>
      <c r="H46" s="372"/>
      <c r="I46" s="381" t="s">
        <v>298</v>
      </c>
      <c r="J46" s="503">
        <v>2002</v>
      </c>
      <c r="K46" s="382"/>
      <c r="L46" s="383"/>
      <c r="M46" s="503">
        <v>2003</v>
      </c>
      <c r="N46" s="382"/>
      <c r="O46" s="383"/>
      <c r="P46" s="380">
        <v>2004</v>
      </c>
      <c r="Q46" s="382"/>
      <c r="R46" s="383"/>
    </row>
    <row r="47" spans="1:18" ht="15" customHeight="1" x14ac:dyDescent="0.2">
      <c r="A47" s="40" t="s">
        <v>299</v>
      </c>
      <c r="B47" s="18"/>
      <c r="C47" s="18"/>
      <c r="D47" s="18"/>
      <c r="E47" s="18"/>
      <c r="F47" s="18"/>
      <c r="G47" s="18"/>
      <c r="H47" s="18"/>
      <c r="I47" s="18"/>
      <c r="J47" s="104">
        <v>194</v>
      </c>
      <c r="K47" s="105"/>
      <c r="L47" s="106"/>
      <c r="M47" s="104">
        <v>200</v>
      </c>
      <c r="N47" s="105"/>
      <c r="O47" s="106"/>
      <c r="P47" s="104">
        <v>225</v>
      </c>
      <c r="Q47" s="105"/>
      <c r="R47" s="106"/>
    </row>
    <row r="48" spans="1:18" ht="15" customHeight="1" x14ac:dyDescent="0.2">
      <c r="A48" s="40" t="s">
        <v>300</v>
      </c>
      <c r="B48" s="18"/>
      <c r="C48" s="18"/>
      <c r="D48" s="18"/>
      <c r="E48" s="18"/>
      <c r="F48" s="18"/>
      <c r="G48" s="18"/>
      <c r="H48" s="18"/>
      <c r="I48" s="18"/>
      <c r="J48" s="242">
        <v>4</v>
      </c>
      <c r="K48" s="105"/>
      <c r="L48" s="106"/>
      <c r="M48" s="242">
        <v>4</v>
      </c>
      <c r="N48" s="105"/>
      <c r="O48" s="106"/>
      <c r="P48" s="242">
        <v>6</v>
      </c>
      <c r="Q48" s="105"/>
      <c r="R48" s="106"/>
    </row>
    <row r="49" spans="1:18" ht="15" customHeight="1" x14ac:dyDescent="0.2">
      <c r="A49" s="40" t="s">
        <v>301</v>
      </c>
      <c r="B49" s="18"/>
      <c r="C49" s="18"/>
      <c r="D49" s="18"/>
      <c r="E49" s="18"/>
      <c r="F49" s="18"/>
      <c r="G49" s="18"/>
      <c r="H49" s="18"/>
      <c r="I49" s="18"/>
      <c r="J49" s="104">
        <v>100</v>
      </c>
      <c r="K49" s="105"/>
      <c r="L49" s="106"/>
      <c r="M49" s="104">
        <v>114</v>
      </c>
      <c r="N49" s="105"/>
      <c r="O49" s="106"/>
      <c r="P49" s="104">
        <v>163</v>
      </c>
      <c r="Q49" s="105"/>
      <c r="R49" s="106"/>
    </row>
    <row r="50" spans="1:18" ht="15" customHeight="1" x14ac:dyDescent="0.2">
      <c r="A50" s="352"/>
      <c r="B50" s="362"/>
      <c r="C50" s="384" t="s">
        <v>676</v>
      </c>
      <c r="D50" s="362"/>
      <c r="E50" s="362"/>
      <c r="F50" s="362"/>
      <c r="G50" s="362"/>
      <c r="H50" s="385"/>
      <c r="I50" s="386" t="s">
        <v>302</v>
      </c>
      <c r="J50" s="104">
        <f>SUM(J47:J49)</f>
        <v>298</v>
      </c>
      <c r="K50" s="105"/>
      <c r="L50" s="106"/>
      <c r="M50" s="104">
        <f>SUM(M47:M49)</f>
        <v>318</v>
      </c>
      <c r="N50" s="105"/>
      <c r="O50" s="106"/>
      <c r="P50" s="104">
        <f>SUM(P47:P49)</f>
        <v>394</v>
      </c>
      <c r="Q50" s="105"/>
      <c r="R50" s="106"/>
    </row>
    <row r="51" spans="1:18" ht="15" customHeight="1" x14ac:dyDescent="0.2"/>
    <row r="52" spans="1:18" ht="15" customHeight="1" x14ac:dyDescent="0.2"/>
  </sheetData>
  <mergeCells count="3">
    <mergeCell ref="C28:E28"/>
    <mergeCell ref="P29:R29"/>
    <mergeCell ref="C27:E27"/>
  </mergeCells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>
    <oddHeader>&amp;R- 29 -</oddHeader>
  </headerFooter>
  <drawing r:id="rId2"/>
  <legacyDrawing r:id="rId3"/>
  <oleObjects>
    <mc:AlternateContent xmlns:mc="http://schemas.openxmlformats.org/markup-compatibility/2006">
      <mc:Choice Requires="x14">
        <oleObject progId="Word.Document.6" shapeId="44046" r:id="rId4">
          <objectPr defaultSize="0" autoLine="0" autoPict="0" r:id="rId5">
            <anchor moveWithCells="1">
              <from>
                <xdr:col>0</xdr:col>
                <xdr:colOff>57150</xdr:colOff>
                <xdr:row>19</xdr:row>
                <xdr:rowOff>28575</xdr:rowOff>
              </from>
              <to>
                <xdr:col>17</xdr:col>
                <xdr:colOff>66675</xdr:colOff>
                <xdr:row>21</xdr:row>
                <xdr:rowOff>152400</xdr:rowOff>
              </to>
            </anchor>
          </objectPr>
        </oleObject>
      </mc:Choice>
      <mc:Fallback>
        <oleObject progId="Word.Document.6" shapeId="44046" r:id="rId4"/>
      </mc:Fallback>
    </mc:AlternateContent>
  </oleObjec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70E5E-E1BD-430E-A0FA-5370E7ACD61B}">
  <dimension ref="A9:R35"/>
  <sheetViews>
    <sheetView topLeftCell="B10" workbookViewId="0">
      <selection activeCell="T33" sqref="T33"/>
    </sheetView>
  </sheetViews>
  <sheetFormatPr baseColWidth="10" defaultRowHeight="12.75" x14ac:dyDescent="0.2"/>
  <cols>
    <col min="2" max="2" width="9" customWidth="1"/>
    <col min="3" max="18" width="4.140625" customWidth="1"/>
  </cols>
  <sheetData>
    <row r="9" ht="9.9499999999999993" customHeight="1" x14ac:dyDescent="0.2"/>
    <row r="10" ht="15" customHeight="1" x14ac:dyDescent="0.2"/>
    <row r="11" ht="15" customHeight="1" x14ac:dyDescent="0.2"/>
    <row r="12" ht="15" customHeight="1" x14ac:dyDescent="0.2"/>
    <row r="13" ht="15" customHeight="1" x14ac:dyDescent="0.2"/>
    <row r="14" ht="15" customHeight="1" x14ac:dyDescent="0.2"/>
    <row r="15" ht="15" customHeight="1" x14ac:dyDescent="0.2"/>
    <row r="16" ht="15" customHeight="1" x14ac:dyDescent="0.2"/>
    <row r="17" spans="1:18" ht="15" customHeight="1" x14ac:dyDescent="0.2"/>
    <row r="18" spans="1:18" ht="15" customHeight="1" x14ac:dyDescent="0.2">
      <c r="F18" s="11"/>
    </row>
    <row r="19" spans="1:18" ht="15" customHeight="1" x14ac:dyDescent="0.2"/>
    <row r="20" spans="1:18" s="43" customFormat="1" ht="15" customHeight="1" x14ac:dyDescent="0.2">
      <c r="A20" s="371"/>
      <c r="B20" s="372"/>
      <c r="C20" s="372"/>
      <c r="D20" s="372"/>
      <c r="E20" s="372"/>
      <c r="F20" s="372"/>
      <c r="G20" s="372"/>
      <c r="H20" s="372"/>
      <c r="I20" s="372"/>
      <c r="J20" s="372"/>
      <c r="K20" s="372" t="s">
        <v>33</v>
      </c>
      <c r="L20" s="372"/>
      <c r="M20" s="503">
        <v>2002</v>
      </c>
      <c r="N20" s="599"/>
      <c r="O20" s="503">
        <v>2003</v>
      </c>
      <c r="P20" s="383"/>
      <c r="Q20" s="380">
        <v>2004</v>
      </c>
      <c r="R20" s="383"/>
    </row>
    <row r="21" spans="1:18" s="43" customFormat="1" ht="15" customHeight="1" x14ac:dyDescent="0.2">
      <c r="A21" s="40" t="s">
        <v>303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611">
        <v>209</v>
      </c>
      <c r="N21" s="612"/>
      <c r="O21" s="611">
        <v>206</v>
      </c>
      <c r="P21" s="612"/>
      <c r="Q21" s="611">
        <v>213</v>
      </c>
      <c r="R21" s="612"/>
    </row>
    <row r="22" spans="1:18" s="43" customFormat="1" ht="15" customHeight="1" x14ac:dyDescent="0.2">
      <c r="A22" s="352" t="s">
        <v>304</v>
      </c>
      <c r="B22" s="362"/>
      <c r="C22" s="362"/>
      <c r="D22" s="362"/>
      <c r="E22" s="362"/>
      <c r="F22" s="362"/>
      <c r="G22" s="362"/>
      <c r="H22" s="362"/>
      <c r="I22" s="362"/>
      <c r="J22" s="362"/>
      <c r="K22" s="362"/>
      <c r="L22" s="362"/>
      <c r="M22" s="613"/>
      <c r="N22" s="614"/>
      <c r="O22" s="613"/>
      <c r="P22" s="614"/>
      <c r="Q22" s="613"/>
      <c r="R22" s="614"/>
    </row>
    <row r="23" spans="1:18" s="43" customFormat="1" ht="12.75" customHeight="1" x14ac:dyDescent="0.2">
      <c r="A23" s="51" t="s">
        <v>305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615"/>
      <c r="N23" s="616"/>
      <c r="O23" s="615"/>
      <c r="P23" s="616"/>
      <c r="Q23" s="615"/>
      <c r="R23" s="616"/>
    </row>
    <row r="24" spans="1:18" s="43" customFormat="1" ht="12.75" customHeight="1" x14ac:dyDescent="0.2">
      <c r="A24" s="40" t="s">
        <v>306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611">
        <v>27</v>
      </c>
      <c r="N24" s="612"/>
      <c r="O24" s="611">
        <v>26</v>
      </c>
      <c r="P24" s="612"/>
      <c r="Q24" s="611">
        <v>25</v>
      </c>
      <c r="R24" s="612"/>
    </row>
    <row r="25" spans="1:18" s="43" customFormat="1" ht="12.75" customHeight="1" x14ac:dyDescent="0.2">
      <c r="A25" s="51" t="s">
        <v>307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615"/>
      <c r="N25" s="616"/>
      <c r="O25" s="615"/>
      <c r="P25" s="616"/>
      <c r="Q25" s="615"/>
      <c r="R25" s="616"/>
    </row>
    <row r="26" spans="1:18" s="43" customFormat="1" ht="12.75" customHeight="1" x14ac:dyDescent="0.2">
      <c r="A26" s="40" t="s">
        <v>308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611">
        <v>43</v>
      </c>
      <c r="N26" s="612"/>
      <c r="O26" s="611">
        <v>47</v>
      </c>
      <c r="P26" s="612"/>
      <c r="Q26" s="611">
        <v>41</v>
      </c>
      <c r="R26" s="612"/>
    </row>
    <row r="27" spans="1:18" s="43" customFormat="1" ht="15" customHeight="1" x14ac:dyDescent="0.2">
      <c r="A27" s="40" t="s">
        <v>309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611">
        <v>3</v>
      </c>
      <c r="N27" s="612"/>
      <c r="O27" s="611">
        <v>3</v>
      </c>
      <c r="P27" s="612"/>
      <c r="Q27" s="611">
        <v>2</v>
      </c>
      <c r="R27" s="612"/>
    </row>
    <row r="28" spans="1:18" s="43" customFormat="1" ht="15" customHeight="1" x14ac:dyDescent="0.2">
      <c r="A28" s="40" t="s">
        <v>310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611">
        <v>1</v>
      </c>
      <c r="N28" s="612"/>
      <c r="O28" s="611">
        <v>1</v>
      </c>
      <c r="P28" s="612"/>
      <c r="Q28" s="611">
        <v>0</v>
      </c>
      <c r="R28" s="612"/>
    </row>
    <row r="29" spans="1:18" s="43" customFormat="1" ht="15" customHeight="1" x14ac:dyDescent="0.2">
      <c r="A29" s="352" t="s">
        <v>311</v>
      </c>
      <c r="B29" s="362"/>
      <c r="C29" s="362"/>
      <c r="D29" s="362"/>
      <c r="E29" s="362"/>
      <c r="F29" s="362"/>
      <c r="G29" s="362"/>
      <c r="H29" s="362"/>
      <c r="I29" s="362"/>
      <c r="J29" s="362"/>
      <c r="K29" s="362"/>
      <c r="L29" s="362"/>
      <c r="M29" s="617"/>
      <c r="N29" s="618"/>
      <c r="O29" s="617"/>
      <c r="P29" s="618"/>
      <c r="Q29" s="617"/>
      <c r="R29" s="618"/>
    </row>
    <row r="30" spans="1:18" s="43" customFormat="1" ht="12.75" customHeight="1" x14ac:dyDescent="0.2">
      <c r="A30" s="51" t="s">
        <v>312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615"/>
      <c r="N30" s="619"/>
      <c r="O30" s="615"/>
      <c r="P30" s="619"/>
      <c r="Q30" s="615"/>
      <c r="R30" s="619"/>
    </row>
    <row r="31" spans="1:18" s="43" customFormat="1" ht="12.75" customHeight="1" x14ac:dyDescent="0.2">
      <c r="A31" s="40" t="s">
        <v>313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611">
        <v>6</v>
      </c>
      <c r="N31" s="620"/>
      <c r="O31" s="611">
        <v>4</v>
      </c>
      <c r="P31" s="620"/>
      <c r="Q31" s="611">
        <v>5</v>
      </c>
      <c r="R31" s="620"/>
    </row>
    <row r="32" spans="1:18" s="43" customFormat="1" ht="12.75" customHeight="1" x14ac:dyDescent="0.2">
      <c r="A32" s="51" t="s">
        <v>314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615"/>
      <c r="N32" s="619"/>
      <c r="O32" s="615"/>
      <c r="P32" s="619"/>
      <c r="Q32" s="615"/>
      <c r="R32" s="619"/>
    </row>
    <row r="33" spans="1:18" s="43" customFormat="1" ht="12.75" customHeight="1" x14ac:dyDescent="0.2">
      <c r="A33" s="40" t="s">
        <v>315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611">
        <v>60</v>
      </c>
      <c r="N33" s="620"/>
      <c r="O33" s="611">
        <v>56</v>
      </c>
      <c r="P33" s="620"/>
      <c r="Q33" s="1174">
        <v>53</v>
      </c>
      <c r="R33" s="1175"/>
    </row>
    <row r="34" spans="1:18" s="43" customFormat="1" ht="15" customHeight="1" thickBot="1" x14ac:dyDescent="0.25">
      <c r="A34" s="10" t="s">
        <v>316</v>
      </c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611">
        <v>0</v>
      </c>
      <c r="N34" s="620"/>
      <c r="O34" s="611">
        <v>0</v>
      </c>
      <c r="P34" s="620"/>
      <c r="Q34" s="611">
        <v>0</v>
      </c>
      <c r="R34" s="620"/>
    </row>
    <row r="35" spans="1:18" s="43" customFormat="1" ht="15" customHeight="1" x14ac:dyDescent="0.2">
      <c r="A35" s="352"/>
      <c r="B35" s="362" t="s">
        <v>317</v>
      </c>
      <c r="C35" s="362"/>
      <c r="D35" s="362"/>
      <c r="E35" s="362"/>
      <c r="F35" s="362"/>
      <c r="G35" s="362"/>
      <c r="H35" s="362"/>
      <c r="I35" s="362"/>
      <c r="J35" s="362"/>
      <c r="K35" s="362"/>
      <c r="L35" s="362"/>
      <c r="M35" s="621">
        <f>SUM(M23:M34)</f>
        <v>140</v>
      </c>
      <c r="N35" s="622"/>
      <c r="O35" s="621">
        <f>SUM(O23:O34)</f>
        <v>137</v>
      </c>
      <c r="P35" s="622"/>
      <c r="Q35" s="621">
        <f>SUM(Q23:Q34)</f>
        <v>126</v>
      </c>
      <c r="R35" s="622"/>
    </row>
  </sheetData>
  <mergeCells count="1">
    <mergeCell ref="Q33:R33"/>
  </mergeCells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&amp;R- 30 -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3E25F-8888-4EFB-B72A-62D0930253F9}">
  <dimension ref="A4:J55"/>
  <sheetViews>
    <sheetView workbookViewId="0">
      <selection activeCell="D14" sqref="D14"/>
    </sheetView>
  </sheetViews>
  <sheetFormatPr baseColWidth="10" defaultRowHeight="12.75" x14ac:dyDescent="0.2"/>
  <cols>
    <col min="1" max="1" width="12.5703125" customWidth="1"/>
    <col min="2" max="8" width="8.28515625" customWidth="1"/>
    <col min="9" max="9" width="7.85546875" customWidth="1"/>
    <col min="10" max="10" width="8.42578125" bestFit="1" customWidth="1"/>
  </cols>
  <sheetData>
    <row r="4" spans="1:10" ht="15" customHeight="1" x14ac:dyDescent="0.2"/>
    <row r="5" spans="1:10" ht="15" customHeight="1" x14ac:dyDescent="0.2">
      <c r="A5" s="387"/>
      <c r="B5" s="355" t="s">
        <v>318</v>
      </c>
      <c r="C5" s="355"/>
      <c r="D5" s="388"/>
      <c r="E5" s="355" t="s">
        <v>319</v>
      </c>
      <c r="F5" s="355"/>
      <c r="G5" s="388"/>
      <c r="H5" s="355" t="s">
        <v>320</v>
      </c>
      <c r="I5" s="355"/>
      <c r="J5" s="357"/>
    </row>
    <row r="6" spans="1:10" ht="15" customHeight="1" x14ac:dyDescent="0.2">
      <c r="A6" s="389" t="s">
        <v>321</v>
      </c>
      <c r="B6" s="365" t="s">
        <v>34</v>
      </c>
      <c r="C6" s="365" t="s">
        <v>322</v>
      </c>
      <c r="D6" s="390" t="s">
        <v>323</v>
      </c>
      <c r="E6" s="365" t="s">
        <v>34</v>
      </c>
      <c r="F6" s="365" t="s">
        <v>322</v>
      </c>
      <c r="G6" s="390" t="s">
        <v>323</v>
      </c>
      <c r="H6" s="365" t="s">
        <v>34</v>
      </c>
      <c r="I6" s="365" t="s">
        <v>322</v>
      </c>
      <c r="J6" s="365" t="s">
        <v>323</v>
      </c>
    </row>
    <row r="7" spans="1:10" ht="15" customHeight="1" x14ac:dyDescent="0.2">
      <c r="A7" s="156" t="s">
        <v>324</v>
      </c>
      <c r="B7" s="154">
        <v>0</v>
      </c>
      <c r="C7" s="154">
        <v>0</v>
      </c>
      <c r="D7" s="155">
        <v>0</v>
      </c>
      <c r="E7" s="154">
        <v>0</v>
      </c>
      <c r="F7" s="154">
        <v>0</v>
      </c>
      <c r="G7" s="155">
        <v>0</v>
      </c>
      <c r="H7" s="154">
        <v>0</v>
      </c>
      <c r="I7" s="154">
        <v>0</v>
      </c>
      <c r="J7" s="154">
        <v>0</v>
      </c>
    </row>
    <row r="8" spans="1:10" ht="15" customHeight="1" x14ac:dyDescent="0.2">
      <c r="A8" s="156" t="s">
        <v>325</v>
      </c>
      <c r="B8" s="154">
        <v>2</v>
      </c>
      <c r="C8" s="154">
        <v>2</v>
      </c>
      <c r="D8" s="155">
        <v>0</v>
      </c>
      <c r="E8" s="154">
        <v>2</v>
      </c>
      <c r="F8" s="154">
        <v>2</v>
      </c>
      <c r="G8" s="155">
        <v>0</v>
      </c>
      <c r="H8" s="154">
        <v>0</v>
      </c>
      <c r="I8" s="154">
        <v>0</v>
      </c>
      <c r="J8" s="154">
        <v>0</v>
      </c>
    </row>
    <row r="9" spans="1:10" ht="15" customHeight="1" x14ac:dyDescent="0.2">
      <c r="A9" s="156" t="s">
        <v>326</v>
      </c>
      <c r="B9" s="154">
        <v>9</v>
      </c>
      <c r="C9" s="154">
        <v>7</v>
      </c>
      <c r="D9" s="155">
        <v>2</v>
      </c>
      <c r="E9" s="154">
        <v>5</v>
      </c>
      <c r="F9" s="154">
        <v>3</v>
      </c>
      <c r="G9" s="155">
        <v>2</v>
      </c>
      <c r="H9" s="154">
        <v>4</v>
      </c>
      <c r="I9" s="154">
        <v>4</v>
      </c>
      <c r="J9" s="154">
        <v>0</v>
      </c>
    </row>
    <row r="10" spans="1:10" ht="15" customHeight="1" x14ac:dyDescent="0.2">
      <c r="A10" s="156" t="s">
        <v>327</v>
      </c>
      <c r="B10" s="154">
        <v>26</v>
      </c>
      <c r="C10" s="154">
        <v>22</v>
      </c>
      <c r="D10" s="155">
        <v>4</v>
      </c>
      <c r="E10" s="154">
        <v>10</v>
      </c>
      <c r="F10" s="154">
        <v>8</v>
      </c>
      <c r="G10" s="155">
        <v>2</v>
      </c>
      <c r="H10" s="154">
        <v>16</v>
      </c>
      <c r="I10" s="154">
        <v>14</v>
      </c>
      <c r="J10" s="154">
        <v>2</v>
      </c>
    </row>
    <row r="11" spans="1:10" ht="15" customHeight="1" x14ac:dyDescent="0.2">
      <c r="A11" s="156" t="s">
        <v>328</v>
      </c>
      <c r="B11" s="154">
        <v>51</v>
      </c>
      <c r="C11" s="154">
        <v>45</v>
      </c>
      <c r="D11" s="155">
        <v>6</v>
      </c>
      <c r="E11" s="154">
        <v>34</v>
      </c>
      <c r="F11" s="154">
        <v>30</v>
      </c>
      <c r="G11" s="155">
        <v>4</v>
      </c>
      <c r="H11" s="154">
        <v>17</v>
      </c>
      <c r="I11" s="154">
        <v>15</v>
      </c>
      <c r="J11" s="154">
        <v>2</v>
      </c>
    </row>
    <row r="12" spans="1:10" ht="15" customHeight="1" x14ac:dyDescent="0.2">
      <c r="A12" s="156" t="s">
        <v>329</v>
      </c>
      <c r="B12" s="154">
        <v>29</v>
      </c>
      <c r="C12" s="154">
        <v>23</v>
      </c>
      <c r="D12" s="155">
        <v>6</v>
      </c>
      <c r="E12" s="154">
        <v>26</v>
      </c>
      <c r="F12" s="154">
        <v>20</v>
      </c>
      <c r="G12" s="155">
        <v>6</v>
      </c>
      <c r="H12" s="154">
        <v>3</v>
      </c>
      <c r="I12" s="154">
        <v>3</v>
      </c>
      <c r="J12" s="154">
        <v>0</v>
      </c>
    </row>
    <row r="13" spans="1:10" ht="15" customHeight="1" x14ac:dyDescent="0.2">
      <c r="A13" s="156" t="s">
        <v>330</v>
      </c>
      <c r="B13" s="154">
        <v>10</v>
      </c>
      <c r="C13" s="154">
        <v>8</v>
      </c>
      <c r="D13" s="155">
        <v>2</v>
      </c>
      <c r="E13" s="154">
        <v>10</v>
      </c>
      <c r="F13" s="154">
        <v>8</v>
      </c>
      <c r="G13" s="155">
        <v>2</v>
      </c>
      <c r="H13" s="154">
        <v>0</v>
      </c>
      <c r="I13" s="154">
        <v>0</v>
      </c>
      <c r="J13" s="115">
        <v>0</v>
      </c>
    </row>
    <row r="14" spans="1:10" ht="15" customHeight="1" x14ac:dyDescent="0.2">
      <c r="A14" s="156" t="s">
        <v>331</v>
      </c>
      <c r="B14" s="154">
        <v>1</v>
      </c>
      <c r="C14" s="154">
        <v>1</v>
      </c>
      <c r="D14" s="155">
        <v>0</v>
      </c>
      <c r="E14" s="154">
        <v>1</v>
      </c>
      <c r="F14" s="154">
        <v>1</v>
      </c>
      <c r="G14" s="155">
        <v>0</v>
      </c>
      <c r="H14" s="154">
        <v>0</v>
      </c>
      <c r="I14" s="154">
        <v>0</v>
      </c>
      <c r="J14" s="154">
        <v>0</v>
      </c>
    </row>
    <row r="15" spans="1:10" ht="11.25" customHeight="1" x14ac:dyDescent="0.2">
      <c r="A15" s="156" t="s">
        <v>332</v>
      </c>
      <c r="B15" s="154">
        <v>0</v>
      </c>
      <c r="C15" s="154">
        <v>0</v>
      </c>
      <c r="D15" s="155">
        <v>0</v>
      </c>
      <c r="E15" s="154">
        <v>0</v>
      </c>
      <c r="F15" s="154">
        <v>0</v>
      </c>
      <c r="G15" s="155">
        <v>0</v>
      </c>
      <c r="H15" s="154">
        <v>0</v>
      </c>
      <c r="I15" s="154">
        <v>0</v>
      </c>
      <c r="J15" s="154">
        <v>0</v>
      </c>
    </row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&amp;R- 31 -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1E79D-38F6-4F74-BE21-FAA5A2942DB2}">
  <dimension ref="B1:AF49"/>
  <sheetViews>
    <sheetView workbookViewId="0">
      <selection activeCell="I35" sqref="I35"/>
    </sheetView>
  </sheetViews>
  <sheetFormatPr baseColWidth="10" defaultRowHeight="12.75" x14ac:dyDescent="0.2"/>
  <cols>
    <col min="1" max="37" width="2.7109375" customWidth="1"/>
  </cols>
  <sheetData>
    <row r="1" spans="2:29" ht="15.75" x14ac:dyDescent="0.25">
      <c r="M1" s="157"/>
    </row>
    <row r="5" spans="2:29" x14ac:dyDescent="0.2">
      <c r="B5" s="219" t="s">
        <v>6</v>
      </c>
    </row>
    <row r="6" spans="2:29" x14ac:dyDescent="0.2">
      <c r="B6" s="219"/>
    </row>
    <row r="7" spans="2:29" x14ac:dyDescent="0.2">
      <c r="B7" s="219"/>
    </row>
    <row r="8" spans="2:29" ht="8.1" customHeight="1" x14ac:dyDescent="0.2">
      <c r="B8" s="219"/>
    </row>
    <row r="9" spans="2:29" x14ac:dyDescent="0.2">
      <c r="B9" s="219"/>
    </row>
    <row r="10" spans="2:29" x14ac:dyDescent="0.2">
      <c r="B10" s="219"/>
    </row>
    <row r="11" spans="2:29" x14ac:dyDescent="0.2">
      <c r="B11" s="219" t="s">
        <v>703</v>
      </c>
    </row>
    <row r="12" spans="2:29" x14ac:dyDescent="0.2">
      <c r="B12" s="219" t="s">
        <v>704</v>
      </c>
      <c r="AA12" s="1058"/>
      <c r="AB12" s="1058"/>
      <c r="AC12" s="1058"/>
    </row>
    <row r="13" spans="2:29" x14ac:dyDescent="0.2">
      <c r="B13" s="219" t="s">
        <v>76</v>
      </c>
    </row>
    <row r="14" spans="2:29" ht="8.1" customHeight="1" x14ac:dyDescent="0.2">
      <c r="B14" s="219"/>
    </row>
    <row r="15" spans="2:29" x14ac:dyDescent="0.2">
      <c r="B15" s="219"/>
    </row>
    <row r="16" spans="2:29" x14ac:dyDescent="0.2">
      <c r="B16" s="219"/>
    </row>
    <row r="17" spans="2:32" x14ac:dyDescent="0.2">
      <c r="B17" s="220" t="s">
        <v>7</v>
      </c>
    </row>
    <row r="18" spans="2:32" x14ac:dyDescent="0.2">
      <c r="B18" s="219"/>
    </row>
    <row r="19" spans="2:32" x14ac:dyDescent="0.2">
      <c r="B19" s="219"/>
    </row>
    <row r="20" spans="2:32" ht="8.1" customHeight="1" x14ac:dyDescent="0.2">
      <c r="B20" s="219"/>
      <c r="AF20" s="11"/>
    </row>
    <row r="21" spans="2:32" x14ac:dyDescent="0.2">
      <c r="B21" s="219"/>
    </row>
    <row r="22" spans="2:32" x14ac:dyDescent="0.2">
      <c r="B22" s="219"/>
    </row>
    <row r="23" spans="2:32" x14ac:dyDescent="0.2">
      <c r="B23" s="219" t="s">
        <v>8</v>
      </c>
    </row>
    <row r="24" spans="2:32" x14ac:dyDescent="0.2">
      <c r="B24" s="219" t="s">
        <v>9</v>
      </c>
    </row>
    <row r="25" spans="2:32" x14ac:dyDescent="0.2">
      <c r="B25" s="219"/>
    </row>
    <row r="26" spans="2:32" ht="7.5" customHeight="1" x14ac:dyDescent="0.2">
      <c r="B26" s="219"/>
    </row>
    <row r="27" spans="2:32" x14ac:dyDescent="0.2">
      <c r="B27" s="219"/>
    </row>
    <row r="28" spans="2:32" x14ac:dyDescent="0.2">
      <c r="B28" s="219"/>
    </row>
    <row r="29" spans="2:32" x14ac:dyDescent="0.2">
      <c r="B29" s="219" t="s">
        <v>702</v>
      </c>
    </row>
    <row r="30" spans="2:32" x14ac:dyDescent="0.2">
      <c r="B30" s="219" t="s">
        <v>701</v>
      </c>
    </row>
    <row r="31" spans="2:32" x14ac:dyDescent="0.2">
      <c r="B31" s="219"/>
    </row>
    <row r="32" spans="2:32" ht="8.1" customHeight="1" x14ac:dyDescent="0.2">
      <c r="B32" s="219"/>
    </row>
    <row r="33" spans="2:28" x14ac:dyDescent="0.2">
      <c r="B33" s="219"/>
    </row>
    <row r="34" spans="2:28" x14ac:dyDescent="0.2">
      <c r="B34" s="219"/>
    </row>
    <row r="35" spans="2:28" x14ac:dyDescent="0.2">
      <c r="B35" s="219" t="s">
        <v>709</v>
      </c>
    </row>
    <row r="36" spans="2:28" x14ac:dyDescent="0.2">
      <c r="B36" s="219" t="s">
        <v>706</v>
      </c>
    </row>
    <row r="37" spans="2:28" x14ac:dyDescent="0.2">
      <c r="B37" s="219" t="s">
        <v>705</v>
      </c>
    </row>
    <row r="38" spans="2:28" ht="8.1" customHeight="1" x14ac:dyDescent="0.2">
      <c r="B38" s="219"/>
    </row>
    <row r="39" spans="2:28" x14ac:dyDescent="0.2">
      <c r="B39" s="219"/>
    </row>
    <row r="40" spans="2:28" x14ac:dyDescent="0.2">
      <c r="B40" s="219"/>
      <c r="AB40" s="11"/>
    </row>
    <row r="41" spans="2:28" x14ac:dyDescent="0.2">
      <c r="B41" s="219" t="s">
        <v>10</v>
      </c>
      <c r="AB41" s="11"/>
    </row>
    <row r="42" spans="2:28" x14ac:dyDescent="0.2">
      <c r="B42" s="219" t="s">
        <v>11</v>
      </c>
      <c r="AB42" s="11"/>
    </row>
    <row r="43" spans="2:28" x14ac:dyDescent="0.2">
      <c r="B43" s="219"/>
      <c r="AB43" s="11"/>
    </row>
    <row r="44" spans="2:28" ht="8.1" customHeight="1" x14ac:dyDescent="0.2">
      <c r="B44" s="219"/>
    </row>
    <row r="45" spans="2:28" x14ac:dyDescent="0.2">
      <c r="B45" s="219"/>
      <c r="AA45" s="11"/>
    </row>
    <row r="46" spans="2:28" x14ac:dyDescent="0.2">
      <c r="B46" s="219"/>
    </row>
    <row r="47" spans="2:28" x14ac:dyDescent="0.2">
      <c r="B47" s="219" t="s">
        <v>12</v>
      </c>
    </row>
    <row r="48" spans="2:28" x14ac:dyDescent="0.2">
      <c r="B48" s="219" t="s">
        <v>13</v>
      </c>
    </row>
    <row r="49" spans="2:2" x14ac:dyDescent="0.2">
      <c r="B49" s="219"/>
    </row>
  </sheetData>
  <mergeCells count="1">
    <mergeCell ref="AA12:AC12"/>
  </mergeCells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6A933-B70C-434D-B0E5-82AFFDEB61D0}">
  <dimension ref="A1:G27"/>
  <sheetViews>
    <sheetView workbookViewId="0">
      <selection activeCell="I35" sqref="I35"/>
    </sheetView>
  </sheetViews>
  <sheetFormatPr baseColWidth="10" defaultRowHeight="12.75" x14ac:dyDescent="0.2"/>
  <cols>
    <col min="2" max="2" width="19.28515625" customWidth="1"/>
    <col min="4" max="4" width="14.42578125" customWidth="1"/>
    <col min="6" max="6" width="27" customWidth="1"/>
    <col min="7" max="7" width="29.5703125" customWidth="1"/>
    <col min="13" max="13" width="26.7109375" customWidth="1"/>
    <col min="14" max="14" width="29.42578125" customWidth="1"/>
  </cols>
  <sheetData>
    <row r="1" spans="1:7" x14ac:dyDescent="0.2">
      <c r="A1" s="11" t="s">
        <v>333</v>
      </c>
      <c r="E1" s="11" t="s">
        <v>334</v>
      </c>
    </row>
    <row r="2" spans="1:7" x14ac:dyDescent="0.2">
      <c r="C2" s="226" t="s">
        <v>335</v>
      </c>
      <c r="D2" s="226" t="s">
        <v>336</v>
      </c>
      <c r="F2" t="s">
        <v>337</v>
      </c>
      <c r="G2" t="s">
        <v>338</v>
      </c>
    </row>
    <row r="3" spans="1:7" x14ac:dyDescent="0.2">
      <c r="A3" t="s">
        <v>339</v>
      </c>
      <c r="C3" s="739">
        <v>25</v>
      </c>
      <c r="D3" s="739">
        <v>306</v>
      </c>
      <c r="E3">
        <v>99</v>
      </c>
      <c r="F3">
        <v>84.5</v>
      </c>
      <c r="G3">
        <v>2.95</v>
      </c>
    </row>
    <row r="4" spans="1:7" x14ac:dyDescent="0.2">
      <c r="A4" t="s">
        <v>340</v>
      </c>
      <c r="C4" s="739">
        <v>27</v>
      </c>
      <c r="D4" s="739">
        <v>165</v>
      </c>
      <c r="E4" s="303">
        <v>0</v>
      </c>
      <c r="F4">
        <v>82.1</v>
      </c>
      <c r="G4">
        <v>2.2000000000000002</v>
      </c>
    </row>
    <row r="5" spans="1:7" x14ac:dyDescent="0.2">
      <c r="A5" t="s">
        <v>341</v>
      </c>
      <c r="C5" s="739">
        <v>33</v>
      </c>
      <c r="D5" s="739">
        <v>200</v>
      </c>
      <c r="E5" s="303">
        <v>1</v>
      </c>
      <c r="F5">
        <v>80.3</v>
      </c>
      <c r="G5">
        <v>1.75</v>
      </c>
    </row>
    <row r="6" spans="1:7" x14ac:dyDescent="0.2">
      <c r="A6" t="s">
        <v>342</v>
      </c>
      <c r="C6" s="739">
        <v>39</v>
      </c>
      <c r="D6" s="739">
        <v>1277</v>
      </c>
      <c r="E6" s="303">
        <v>2</v>
      </c>
      <c r="F6">
        <v>86.3</v>
      </c>
      <c r="G6">
        <v>3.63</v>
      </c>
    </row>
    <row r="7" spans="1:7" x14ac:dyDescent="0.2">
      <c r="A7" s="76" t="s">
        <v>545</v>
      </c>
      <c r="B7" s="76"/>
      <c r="C7" s="740">
        <v>38</v>
      </c>
      <c r="D7" s="740">
        <v>115</v>
      </c>
      <c r="E7" s="303">
        <v>3</v>
      </c>
      <c r="F7">
        <v>83.5</v>
      </c>
      <c r="G7">
        <v>2.4</v>
      </c>
    </row>
    <row r="8" spans="1:7" x14ac:dyDescent="0.2">
      <c r="A8" t="s">
        <v>343</v>
      </c>
      <c r="C8" s="739">
        <v>57</v>
      </c>
      <c r="D8" s="739">
        <v>3268</v>
      </c>
      <c r="E8" s="303">
        <v>4</v>
      </c>
      <c r="F8">
        <v>82.3</v>
      </c>
      <c r="G8">
        <v>2.2000000000000002</v>
      </c>
    </row>
    <row r="9" spans="1:7" x14ac:dyDescent="0.2">
      <c r="A9" t="s">
        <v>344</v>
      </c>
      <c r="C9" s="739">
        <v>36</v>
      </c>
      <c r="D9" s="739">
        <v>183</v>
      </c>
    </row>
    <row r="10" spans="1:7" x14ac:dyDescent="0.2">
      <c r="A10" t="s">
        <v>345</v>
      </c>
      <c r="C10" s="739">
        <v>48</v>
      </c>
      <c r="D10" s="739">
        <v>1292</v>
      </c>
    </row>
    <row r="11" spans="1:7" x14ac:dyDescent="0.2">
      <c r="A11" t="s">
        <v>346</v>
      </c>
      <c r="C11" s="739">
        <v>34</v>
      </c>
      <c r="D11" s="739">
        <v>542</v>
      </c>
    </row>
    <row r="12" spans="1:7" x14ac:dyDescent="0.2">
      <c r="A12" s="76" t="s">
        <v>546</v>
      </c>
      <c r="B12" s="76"/>
      <c r="C12" s="740">
        <v>243</v>
      </c>
      <c r="D12" s="740">
        <v>1700</v>
      </c>
    </row>
    <row r="13" spans="1:7" x14ac:dyDescent="0.2">
      <c r="A13" s="76" t="s">
        <v>548</v>
      </c>
      <c r="B13" s="76"/>
      <c r="C13" s="740">
        <v>14</v>
      </c>
      <c r="D13" s="740">
        <v>72</v>
      </c>
    </row>
    <row r="14" spans="1:7" x14ac:dyDescent="0.2">
      <c r="A14" s="76" t="s">
        <v>547</v>
      </c>
      <c r="B14" s="76"/>
      <c r="C14" s="740">
        <v>42</v>
      </c>
      <c r="D14" s="740">
        <v>168</v>
      </c>
    </row>
    <row r="15" spans="1:7" x14ac:dyDescent="0.2">
      <c r="A15" t="s">
        <v>347</v>
      </c>
      <c r="C15" s="739">
        <v>53</v>
      </c>
      <c r="D15" s="739">
        <v>422</v>
      </c>
    </row>
    <row r="16" spans="1:7" x14ac:dyDescent="0.2">
      <c r="A16" t="s">
        <v>348</v>
      </c>
      <c r="C16" s="739">
        <v>160</v>
      </c>
      <c r="D16" s="739">
        <v>563</v>
      </c>
    </row>
    <row r="17" spans="1:6" x14ac:dyDescent="0.2">
      <c r="A17" t="s">
        <v>34</v>
      </c>
      <c r="D17" s="739">
        <f>SUM(D3:D16)</f>
        <v>10273</v>
      </c>
    </row>
    <row r="27" spans="1:6" x14ac:dyDescent="0.2">
      <c r="F27" s="5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86817-56D7-4064-A7C1-975B02458084}">
  <dimension ref="A1:H59"/>
  <sheetViews>
    <sheetView topLeftCell="A64" workbookViewId="0">
      <selection activeCell="D17" sqref="D17"/>
    </sheetView>
  </sheetViews>
  <sheetFormatPr baseColWidth="10" defaultRowHeight="12.75" x14ac:dyDescent="0.2"/>
  <cols>
    <col min="1" max="1" width="22.42578125" customWidth="1"/>
    <col min="2" max="2" width="8.28515625" hidden="1" customWidth="1"/>
    <col min="3" max="5" width="18.7109375" customWidth="1"/>
    <col min="6" max="7" width="16.7109375" customWidth="1"/>
  </cols>
  <sheetData>
    <row r="1" spans="1:7" ht="18" x14ac:dyDescent="0.25">
      <c r="A1" s="1030" t="s">
        <v>725</v>
      </c>
      <c r="B1" s="1031"/>
      <c r="C1" s="1031"/>
      <c r="D1" s="1031"/>
      <c r="E1" s="1032"/>
    </row>
    <row r="2" spans="1:7" x14ac:dyDescent="0.2">
      <c r="A2" s="1033" t="s">
        <v>726</v>
      </c>
      <c r="B2" s="1028"/>
      <c r="C2" s="1028"/>
      <c r="D2" s="1028"/>
      <c r="E2" s="1034"/>
    </row>
    <row r="3" spans="1:7" ht="13.5" thickBot="1" x14ac:dyDescent="0.25">
      <c r="A3" s="1035" t="s">
        <v>727</v>
      </c>
      <c r="B3" s="1036"/>
      <c r="C3" s="1036"/>
      <c r="D3" s="1036"/>
      <c r="E3" s="1037"/>
    </row>
    <row r="4" spans="1:7" x14ac:dyDescent="0.2">
      <c r="A4" s="23"/>
      <c r="B4" s="23"/>
      <c r="C4" s="23"/>
      <c r="D4" s="23"/>
      <c r="E4" s="23"/>
    </row>
    <row r="5" spans="1:7" ht="13.5" thickBot="1" x14ac:dyDescent="0.25">
      <c r="A5" s="23"/>
      <c r="B5" s="23"/>
      <c r="C5" s="23"/>
      <c r="D5" s="23"/>
      <c r="E5" s="23"/>
    </row>
    <row r="6" spans="1:7" x14ac:dyDescent="0.2">
      <c r="A6" s="1038"/>
      <c r="B6" s="1039"/>
      <c r="C6" s="1056" t="s">
        <v>719</v>
      </c>
      <c r="D6" s="1056" t="s">
        <v>109</v>
      </c>
      <c r="E6" s="1057" t="s">
        <v>720</v>
      </c>
    </row>
    <row r="7" spans="1:7" x14ac:dyDescent="0.2">
      <c r="A7" s="1040" t="s">
        <v>164</v>
      </c>
      <c r="B7" s="801"/>
      <c r="C7" s="1041"/>
      <c r="D7" s="1041"/>
      <c r="E7" s="1042"/>
    </row>
    <row r="8" spans="1:7" x14ac:dyDescent="0.2">
      <c r="A8" s="1040" t="s">
        <v>721</v>
      </c>
      <c r="B8" s="801"/>
      <c r="C8" s="1041">
        <f>-5116004.05-6782.05</f>
        <v>-5122786.0999999996</v>
      </c>
      <c r="D8" s="1041">
        <v>-5093320</v>
      </c>
      <c r="E8" s="1042">
        <f>C8-D8</f>
        <v>-29466.099999999627</v>
      </c>
    </row>
    <row r="9" spans="1:7" x14ac:dyDescent="0.2">
      <c r="A9" s="1040"/>
      <c r="B9" s="801"/>
      <c r="C9" s="1041"/>
      <c r="D9" s="1041"/>
      <c r="E9" s="1042"/>
    </row>
    <row r="10" spans="1:7" x14ac:dyDescent="0.2">
      <c r="A10" s="1040" t="s">
        <v>722</v>
      </c>
      <c r="B10" s="801"/>
      <c r="C10" s="1041">
        <f>-1960768.35+133.6</f>
        <v>-1960634.75</v>
      </c>
      <c r="D10" s="1041">
        <v>-1811860</v>
      </c>
      <c r="E10" s="1042">
        <f>C10-D10</f>
        <v>-148774.75</v>
      </c>
    </row>
    <row r="11" spans="1:7" x14ac:dyDescent="0.2">
      <c r="A11" s="1040"/>
      <c r="B11" s="801"/>
      <c r="C11" s="1041"/>
      <c r="D11" s="1041"/>
      <c r="E11" s="1042"/>
    </row>
    <row r="12" spans="1:7" x14ac:dyDescent="0.2">
      <c r="A12" s="1043" t="s">
        <v>564</v>
      </c>
      <c r="B12" s="802"/>
      <c r="C12" s="1044">
        <f>SUM(C8:C11)</f>
        <v>-7083420.8499999996</v>
      </c>
      <c r="D12" s="1044">
        <f>SUM(D8:D11)</f>
        <v>-6905180</v>
      </c>
      <c r="E12" s="1045">
        <f>C12-D12</f>
        <v>-178240.84999999963</v>
      </c>
    </row>
    <row r="13" spans="1:7" x14ac:dyDescent="0.2">
      <c r="A13" s="1040"/>
      <c r="B13" s="801"/>
      <c r="C13" s="1041"/>
      <c r="D13" s="1041"/>
      <c r="E13" s="1042"/>
    </row>
    <row r="14" spans="1:7" ht="12.75" customHeight="1" x14ac:dyDescent="0.2">
      <c r="A14" s="1040"/>
      <c r="B14" s="801"/>
      <c r="C14" s="1041"/>
      <c r="D14" s="1041"/>
      <c r="E14" s="1042"/>
    </row>
    <row r="15" spans="1:7" x14ac:dyDescent="0.2">
      <c r="A15" s="1043" t="s">
        <v>723</v>
      </c>
      <c r="B15" s="802"/>
      <c r="C15" s="1044">
        <v>6753936.75</v>
      </c>
      <c r="D15" s="1044">
        <v>6935600</v>
      </c>
      <c r="E15" s="1045">
        <f>C15-D15</f>
        <v>-181663.25</v>
      </c>
      <c r="F15" s="642"/>
      <c r="G15" s="643"/>
    </row>
    <row r="16" spans="1:7" x14ac:dyDescent="0.2">
      <c r="A16" s="1040"/>
      <c r="B16" s="801"/>
      <c r="C16" s="1041"/>
      <c r="D16" s="1041"/>
      <c r="E16" s="1042"/>
      <c r="F16" s="641"/>
      <c r="G16" s="641"/>
    </row>
    <row r="17" spans="1:7" ht="15" customHeight="1" x14ac:dyDescent="0.2">
      <c r="A17" s="1040" t="s">
        <v>724</v>
      </c>
      <c r="B17" s="801"/>
      <c r="C17" s="1041">
        <f>C12+C15</f>
        <v>-329484.09999999963</v>
      </c>
      <c r="D17" s="1041">
        <v>0</v>
      </c>
      <c r="E17" s="1042"/>
      <c r="F17" s="1029"/>
      <c r="G17" s="1029"/>
    </row>
    <row r="18" spans="1:7" ht="15" customHeight="1" thickBot="1" x14ac:dyDescent="0.25">
      <c r="A18" s="1046"/>
      <c r="B18" s="1047"/>
      <c r="C18" s="1048"/>
      <c r="D18" s="1048"/>
      <c r="E18" s="1049"/>
      <c r="F18" s="1029"/>
      <c r="G18" s="1029"/>
    </row>
    <row r="19" spans="1:7" ht="15" customHeight="1" x14ac:dyDescent="0.2">
      <c r="A19" s="121"/>
      <c r="B19" s="121"/>
      <c r="C19" s="121"/>
      <c r="D19" s="121"/>
      <c r="E19" s="1029"/>
      <c r="F19" s="1029"/>
      <c r="G19" s="1029"/>
    </row>
    <row r="20" spans="1:7" x14ac:dyDescent="0.2">
      <c r="A20" t="s">
        <v>349</v>
      </c>
    </row>
    <row r="54" spans="3:8" x14ac:dyDescent="0.2">
      <c r="H54" s="76"/>
    </row>
    <row r="59" spans="3:8" x14ac:dyDescent="0.2">
      <c r="C59" s="11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&amp;R- 32 -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4BEAF-1637-4E37-9786-9835320E893D}">
  <dimension ref="A1:S45"/>
  <sheetViews>
    <sheetView workbookViewId="0">
      <selection activeCell="I35" sqref="I35"/>
    </sheetView>
  </sheetViews>
  <sheetFormatPr baseColWidth="10" defaultRowHeight="12.75" x14ac:dyDescent="0.2"/>
  <cols>
    <col min="1" max="1" width="13.7109375" customWidth="1"/>
    <col min="2" max="2" width="12.7109375" customWidth="1"/>
    <col min="3" max="3" width="12.140625" customWidth="1"/>
    <col min="5" max="5" width="14.7109375" customWidth="1"/>
    <col min="6" max="6" width="22.28515625" customWidth="1"/>
    <col min="7" max="7" width="12.42578125" customWidth="1"/>
  </cols>
  <sheetData>
    <row r="1" spans="1:19" ht="15" x14ac:dyDescent="0.25">
      <c r="A1" s="136" t="s">
        <v>389</v>
      </c>
      <c r="B1" s="136"/>
      <c r="C1" s="136"/>
      <c r="D1" s="136"/>
      <c r="E1" s="137" t="s">
        <v>390</v>
      </c>
      <c r="H1" s="136" t="s">
        <v>391</v>
      </c>
      <c r="I1" s="136"/>
      <c r="J1" s="136"/>
      <c r="M1" s="144"/>
      <c r="N1" s="143"/>
      <c r="O1" s="143"/>
      <c r="R1" s="137"/>
    </row>
    <row r="2" spans="1:19" ht="15" x14ac:dyDescent="0.25">
      <c r="A2" s="136"/>
      <c r="B2" s="136"/>
      <c r="C2" s="136"/>
      <c r="D2" s="136"/>
      <c r="E2" s="137"/>
      <c r="H2" s="136"/>
      <c r="I2" s="136"/>
      <c r="J2" s="136"/>
      <c r="M2" s="144"/>
      <c r="N2" s="143"/>
      <c r="O2" s="143"/>
    </row>
    <row r="3" spans="1:19" ht="15" x14ac:dyDescent="0.25">
      <c r="A3" s="136"/>
      <c r="B3" s="136"/>
      <c r="C3" s="136"/>
      <c r="D3" s="136"/>
      <c r="E3" s="138"/>
      <c r="H3" t="s">
        <v>164</v>
      </c>
      <c r="M3" s="144"/>
      <c r="N3" s="143"/>
      <c r="O3" s="143"/>
    </row>
    <row r="4" spans="1:19" x14ac:dyDescent="0.2">
      <c r="A4" s="139"/>
      <c r="I4" s="141" t="s">
        <v>392</v>
      </c>
      <c r="J4" s="141" t="s">
        <v>393</v>
      </c>
      <c r="M4" s="11"/>
      <c r="O4" s="148"/>
      <c r="P4" s="149"/>
      <c r="Q4" s="149"/>
      <c r="R4" s="20"/>
    </row>
    <row r="5" spans="1:19" ht="14.25" x14ac:dyDescent="0.2">
      <c r="A5" s="11" t="s">
        <v>394</v>
      </c>
      <c r="B5" s="140" t="s">
        <v>395</v>
      </c>
      <c r="C5" s="140" t="s">
        <v>396</v>
      </c>
      <c r="D5" s="140" t="s">
        <v>397</v>
      </c>
      <c r="E5" s="149" t="s">
        <v>398</v>
      </c>
      <c r="G5">
        <v>87</v>
      </c>
      <c r="H5" s="138">
        <v>88</v>
      </c>
      <c r="I5" s="138">
        <v>185</v>
      </c>
      <c r="J5" s="138">
        <v>52</v>
      </c>
      <c r="M5" s="11"/>
      <c r="N5" s="149"/>
      <c r="O5" s="149"/>
      <c r="P5" s="149"/>
      <c r="Q5" s="149"/>
      <c r="R5" s="149"/>
      <c r="S5" s="140"/>
    </row>
    <row r="6" spans="1:19" ht="14.25" x14ac:dyDescent="0.2">
      <c r="A6" t="s">
        <v>399</v>
      </c>
      <c r="B6" s="142">
        <v>202</v>
      </c>
      <c r="C6" s="142">
        <v>560</v>
      </c>
      <c r="D6" s="142">
        <v>219</v>
      </c>
      <c r="E6" s="143">
        <f t="shared" ref="E6:E14" si="0">D6+C6+B6</f>
        <v>981</v>
      </c>
      <c r="G6">
        <v>88</v>
      </c>
      <c r="H6" s="138">
        <v>89</v>
      </c>
      <c r="I6" s="138">
        <v>168</v>
      </c>
      <c r="J6" s="138">
        <v>77</v>
      </c>
      <c r="M6" s="11"/>
      <c r="N6" s="149"/>
      <c r="O6" s="149"/>
      <c r="P6" s="149"/>
      <c r="Q6" s="149"/>
      <c r="R6" s="141"/>
    </row>
    <row r="7" spans="1:19" ht="14.25" x14ac:dyDescent="0.2">
      <c r="A7" t="s">
        <v>400</v>
      </c>
      <c r="B7" s="142">
        <v>182</v>
      </c>
      <c r="C7" s="142">
        <v>556</v>
      </c>
      <c r="D7" s="142">
        <v>223</v>
      </c>
      <c r="E7" s="143">
        <f t="shared" si="0"/>
        <v>961</v>
      </c>
      <c r="G7">
        <v>89</v>
      </c>
      <c r="H7" s="138">
        <v>90</v>
      </c>
      <c r="I7" s="138">
        <v>192</v>
      </c>
      <c r="J7" s="138">
        <v>71</v>
      </c>
      <c r="N7" s="143"/>
      <c r="O7" s="143"/>
      <c r="R7" s="150"/>
      <c r="S7" s="151"/>
    </row>
    <row r="8" spans="1:19" ht="14.25" x14ac:dyDescent="0.2">
      <c r="A8" t="s">
        <v>401</v>
      </c>
      <c r="B8" s="142">
        <v>180</v>
      </c>
      <c r="C8" s="142">
        <v>589</v>
      </c>
      <c r="D8" s="142">
        <v>255</v>
      </c>
      <c r="E8" s="143">
        <f t="shared" si="0"/>
        <v>1024</v>
      </c>
      <c r="G8">
        <v>90</v>
      </c>
      <c r="H8" s="138">
        <v>91</v>
      </c>
      <c r="I8" s="138">
        <v>196</v>
      </c>
      <c r="J8" s="138">
        <v>74</v>
      </c>
      <c r="N8" s="143"/>
      <c r="O8" s="143"/>
      <c r="R8" s="150"/>
      <c r="S8" s="151"/>
    </row>
    <row r="9" spans="1:19" ht="14.25" x14ac:dyDescent="0.2">
      <c r="A9" t="s">
        <v>402</v>
      </c>
      <c r="B9" s="142">
        <v>162</v>
      </c>
      <c r="C9" s="142">
        <v>589</v>
      </c>
      <c r="D9" s="142">
        <v>225</v>
      </c>
      <c r="E9" s="143">
        <f t="shared" si="0"/>
        <v>976</v>
      </c>
      <c r="G9">
        <v>91</v>
      </c>
      <c r="H9" s="138">
        <v>92</v>
      </c>
      <c r="I9" s="138">
        <v>208</v>
      </c>
      <c r="J9" s="138">
        <v>74</v>
      </c>
    </row>
    <row r="10" spans="1:19" ht="14.25" x14ac:dyDescent="0.2">
      <c r="A10" t="s">
        <v>403</v>
      </c>
      <c r="B10" s="142">
        <v>186</v>
      </c>
      <c r="C10" s="142">
        <v>573</v>
      </c>
      <c r="D10" s="142">
        <v>243</v>
      </c>
      <c r="E10" s="143">
        <f t="shared" si="0"/>
        <v>1002</v>
      </c>
      <c r="G10">
        <v>92</v>
      </c>
      <c r="H10" s="138">
        <v>93</v>
      </c>
      <c r="I10" s="138">
        <v>197</v>
      </c>
      <c r="J10" s="138">
        <v>70</v>
      </c>
    </row>
    <row r="11" spans="1:19" ht="14.25" x14ac:dyDescent="0.2">
      <c r="A11" t="s">
        <v>404</v>
      </c>
      <c r="B11" s="142">
        <v>182</v>
      </c>
      <c r="C11" s="142">
        <v>587</v>
      </c>
      <c r="D11" s="142">
        <v>249</v>
      </c>
      <c r="E11" s="143">
        <f t="shared" si="0"/>
        <v>1018</v>
      </c>
      <c r="G11">
        <v>93</v>
      </c>
      <c r="H11" s="138">
        <v>94</v>
      </c>
      <c r="I11" s="138">
        <v>188</v>
      </c>
      <c r="J11" s="138">
        <v>67</v>
      </c>
    </row>
    <row r="12" spans="1:19" ht="14.25" x14ac:dyDescent="0.2">
      <c r="A12" t="s">
        <v>142</v>
      </c>
      <c r="B12" s="142">
        <v>182</v>
      </c>
      <c r="C12" s="142">
        <v>593</v>
      </c>
      <c r="D12" s="142">
        <v>242</v>
      </c>
      <c r="E12" s="143">
        <f t="shared" si="0"/>
        <v>1017</v>
      </c>
      <c r="G12">
        <v>94</v>
      </c>
      <c r="H12" s="138">
        <v>95</v>
      </c>
      <c r="I12" s="138">
        <v>197</v>
      </c>
      <c r="J12" s="138">
        <v>72</v>
      </c>
    </row>
    <row r="13" spans="1:19" ht="14.25" x14ac:dyDescent="0.2">
      <c r="A13" t="s">
        <v>143</v>
      </c>
      <c r="B13" s="142">
        <v>208</v>
      </c>
      <c r="C13" s="142">
        <v>571</v>
      </c>
      <c r="D13" s="142">
        <v>269</v>
      </c>
      <c r="E13" s="143">
        <f t="shared" si="0"/>
        <v>1048</v>
      </c>
      <c r="G13">
        <v>95</v>
      </c>
      <c r="H13" s="138">
        <v>96</v>
      </c>
      <c r="I13" s="138">
        <v>217</v>
      </c>
      <c r="J13" s="138">
        <v>69</v>
      </c>
    </row>
    <row r="14" spans="1:19" ht="14.25" x14ac:dyDescent="0.2">
      <c r="A14" t="s">
        <v>144</v>
      </c>
      <c r="B14" s="142">
        <v>207</v>
      </c>
      <c r="C14" s="142">
        <v>582</v>
      </c>
      <c r="D14" s="142">
        <v>288</v>
      </c>
      <c r="E14" s="143">
        <f t="shared" si="0"/>
        <v>1077</v>
      </c>
      <c r="G14">
        <v>96</v>
      </c>
      <c r="H14" s="138">
        <v>97</v>
      </c>
      <c r="I14" s="138">
        <v>192</v>
      </c>
      <c r="J14" s="138">
        <v>82</v>
      </c>
    </row>
    <row r="15" spans="1:19" ht="14.25" x14ac:dyDescent="0.2">
      <c r="A15" t="s">
        <v>145</v>
      </c>
      <c r="B15" s="142">
        <v>224</v>
      </c>
      <c r="C15" s="142">
        <v>607</v>
      </c>
      <c r="D15" s="142">
        <v>288</v>
      </c>
      <c r="E15" s="143">
        <v>1119</v>
      </c>
      <c r="G15">
        <v>97</v>
      </c>
      <c r="H15" s="138">
        <v>98</v>
      </c>
      <c r="I15" s="138">
        <v>177</v>
      </c>
      <c r="J15" s="138">
        <v>94</v>
      </c>
    </row>
    <row r="16" spans="1:19" ht="14.25" x14ac:dyDescent="0.2">
      <c r="A16" t="s">
        <v>146</v>
      </c>
      <c r="B16" s="142">
        <v>207</v>
      </c>
      <c r="C16" s="142">
        <v>647</v>
      </c>
      <c r="D16" s="142">
        <v>309</v>
      </c>
      <c r="E16" s="143">
        <v>1163</v>
      </c>
      <c r="G16">
        <v>98</v>
      </c>
      <c r="H16" s="138">
        <v>99</v>
      </c>
      <c r="I16" s="138">
        <v>168</v>
      </c>
      <c r="J16" s="138">
        <v>88</v>
      </c>
    </row>
    <row r="17" spans="1:10" ht="14.25" x14ac:dyDescent="0.2">
      <c r="A17" t="s">
        <v>147</v>
      </c>
      <c r="B17" s="142">
        <v>222</v>
      </c>
      <c r="C17" s="142">
        <v>647</v>
      </c>
      <c r="D17" s="142">
        <v>306</v>
      </c>
      <c r="E17" s="143">
        <v>1175</v>
      </c>
      <c r="G17">
        <v>99</v>
      </c>
      <c r="H17" s="504">
        <v>0</v>
      </c>
      <c r="I17" s="138">
        <v>147</v>
      </c>
      <c r="J17" s="138">
        <v>63</v>
      </c>
    </row>
    <row r="18" spans="1:10" ht="14.25" x14ac:dyDescent="0.2">
      <c r="A18" t="s">
        <v>479</v>
      </c>
      <c r="B18" s="142">
        <v>215</v>
      </c>
      <c r="C18" s="142">
        <v>653</v>
      </c>
      <c r="D18" s="142">
        <v>304</v>
      </c>
      <c r="E18" s="143">
        <v>1172</v>
      </c>
      <c r="G18" s="303">
        <v>0</v>
      </c>
      <c r="H18" s="504">
        <v>1</v>
      </c>
      <c r="I18" s="138">
        <v>130</v>
      </c>
      <c r="J18" s="138">
        <v>52</v>
      </c>
    </row>
    <row r="19" spans="1:10" ht="14.25" x14ac:dyDescent="0.2">
      <c r="A19" s="564">
        <v>0.5</v>
      </c>
      <c r="B19" s="142">
        <v>217</v>
      </c>
      <c r="C19" s="142">
        <v>712</v>
      </c>
      <c r="D19" s="142">
        <v>301</v>
      </c>
      <c r="E19" s="143">
        <v>1230</v>
      </c>
      <c r="G19" s="303">
        <v>1</v>
      </c>
      <c r="H19" s="504">
        <v>2</v>
      </c>
      <c r="I19" s="138">
        <v>119</v>
      </c>
      <c r="J19" s="138">
        <v>48</v>
      </c>
    </row>
    <row r="20" spans="1:10" ht="14.25" x14ac:dyDescent="0.2">
      <c r="A20" s="564">
        <v>0.66666666666666663</v>
      </c>
      <c r="B20" s="142">
        <v>227</v>
      </c>
      <c r="C20" s="142">
        <v>706</v>
      </c>
      <c r="D20" s="142">
        <v>303</v>
      </c>
      <c r="E20" s="143">
        <v>1236</v>
      </c>
      <c r="G20" s="303">
        <v>2</v>
      </c>
      <c r="H20" s="504">
        <v>3</v>
      </c>
      <c r="I20" s="138">
        <v>125</v>
      </c>
      <c r="J20" s="138">
        <v>40</v>
      </c>
    </row>
    <row r="21" spans="1:10" ht="14.25" x14ac:dyDescent="0.2">
      <c r="A21" s="564">
        <v>0.75</v>
      </c>
      <c r="B21" s="142">
        <v>175</v>
      </c>
      <c r="C21" s="142">
        <v>752</v>
      </c>
      <c r="D21" s="142">
        <v>319</v>
      </c>
      <c r="E21" s="143">
        <v>1246</v>
      </c>
      <c r="G21" s="303">
        <v>3</v>
      </c>
      <c r="H21" s="504">
        <v>4</v>
      </c>
      <c r="I21" s="138">
        <v>131</v>
      </c>
      <c r="J21" s="138">
        <v>43</v>
      </c>
    </row>
    <row r="22" spans="1:10" x14ac:dyDescent="0.2">
      <c r="A22" s="564"/>
    </row>
    <row r="24" spans="1:10" x14ac:dyDescent="0.2">
      <c r="A24" t="s">
        <v>500</v>
      </c>
    </row>
    <row r="25" spans="1:10" ht="15" x14ac:dyDescent="0.25">
      <c r="A25" t="s">
        <v>425</v>
      </c>
      <c r="B25" s="565">
        <v>0.44</v>
      </c>
      <c r="F25" s="144"/>
      <c r="G25" s="143"/>
      <c r="H25" s="143"/>
      <c r="J25" s="137"/>
    </row>
    <row r="26" spans="1:10" x14ac:dyDescent="0.2">
      <c r="A26" t="s">
        <v>424</v>
      </c>
      <c r="B26" s="565">
        <v>0.56000000000000005</v>
      </c>
      <c r="G26" s="143"/>
      <c r="H26" s="143"/>
    </row>
    <row r="27" spans="1:10" x14ac:dyDescent="0.2">
      <c r="F27" s="11"/>
      <c r="G27" s="140"/>
      <c r="H27" s="140"/>
      <c r="I27" s="141"/>
      <c r="J27" s="141"/>
    </row>
    <row r="28" spans="1:10" x14ac:dyDescent="0.2">
      <c r="G28" s="140"/>
      <c r="H28" s="140"/>
      <c r="I28" s="141"/>
      <c r="J28" s="141"/>
    </row>
    <row r="29" spans="1:10" x14ac:dyDescent="0.2">
      <c r="G29" s="143"/>
      <c r="H29" s="143"/>
      <c r="J29" s="145"/>
    </row>
    <row r="30" spans="1:10" x14ac:dyDescent="0.2">
      <c r="G30" s="143"/>
      <c r="H30" s="143"/>
      <c r="J30" s="145"/>
    </row>
    <row r="31" spans="1:10" x14ac:dyDescent="0.2">
      <c r="G31" s="143"/>
      <c r="H31" s="143"/>
      <c r="J31" s="145"/>
    </row>
    <row r="32" spans="1:10" x14ac:dyDescent="0.2">
      <c r="G32" s="143"/>
      <c r="H32" s="143"/>
      <c r="J32" s="145"/>
    </row>
    <row r="33" spans="6:10" x14ac:dyDescent="0.2">
      <c r="G33" s="143"/>
      <c r="H33" s="143"/>
      <c r="J33" s="145"/>
    </row>
    <row r="34" spans="6:10" x14ac:dyDescent="0.2">
      <c r="G34" s="143"/>
      <c r="H34" s="143"/>
      <c r="J34" s="145"/>
    </row>
    <row r="35" spans="6:10" x14ac:dyDescent="0.2">
      <c r="G35" s="143"/>
      <c r="H35" s="143"/>
      <c r="J35" s="145"/>
    </row>
    <row r="36" spans="6:10" x14ac:dyDescent="0.2">
      <c r="G36" s="143"/>
      <c r="H36" s="143"/>
      <c r="J36" s="145"/>
    </row>
    <row r="37" spans="6:10" x14ac:dyDescent="0.2">
      <c r="G37" s="143"/>
      <c r="H37" s="143"/>
      <c r="J37" s="145"/>
    </row>
    <row r="38" spans="6:10" x14ac:dyDescent="0.2">
      <c r="G38" s="143"/>
      <c r="H38" s="143"/>
      <c r="J38" s="145"/>
    </row>
    <row r="39" spans="6:10" x14ac:dyDescent="0.2">
      <c r="G39" s="143"/>
      <c r="H39" s="143"/>
      <c r="J39" s="145"/>
    </row>
    <row r="40" spans="6:10" x14ac:dyDescent="0.2">
      <c r="G40" s="143"/>
      <c r="H40" s="143"/>
      <c r="J40" s="145"/>
    </row>
    <row r="41" spans="6:10" x14ac:dyDescent="0.2">
      <c r="G41" s="143"/>
      <c r="H41" s="143"/>
      <c r="J41" s="145"/>
    </row>
    <row r="42" spans="6:10" x14ac:dyDescent="0.2">
      <c r="F42" s="11"/>
      <c r="G42" s="140"/>
      <c r="H42" s="140"/>
      <c r="I42" s="11"/>
      <c r="J42" s="145"/>
    </row>
    <row r="43" spans="6:10" x14ac:dyDescent="0.2">
      <c r="F43" s="11"/>
      <c r="G43" s="140"/>
      <c r="H43" s="140"/>
      <c r="I43" s="11"/>
      <c r="J43" s="145"/>
    </row>
    <row r="44" spans="6:10" x14ac:dyDescent="0.2">
      <c r="F44" s="11"/>
      <c r="G44" s="140"/>
      <c r="H44" s="140"/>
      <c r="I44" s="11"/>
      <c r="J44" s="145"/>
    </row>
    <row r="45" spans="6:10" x14ac:dyDescent="0.2">
      <c r="F45" s="11"/>
      <c r="G45" s="146"/>
      <c r="H45" s="146"/>
      <c r="I45" s="147"/>
      <c r="J45" s="145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B2643-F1A6-439E-A335-69C87C2A8FF5}">
  <dimension ref="A21:M54"/>
  <sheetViews>
    <sheetView workbookViewId="0">
      <selection activeCell="I35" sqref="I35"/>
    </sheetView>
  </sheetViews>
  <sheetFormatPr baseColWidth="10" defaultRowHeight="12.75" x14ac:dyDescent="0.2"/>
  <cols>
    <col min="1" max="1" width="23.140625" customWidth="1"/>
    <col min="2" max="6" width="12.7109375" customWidth="1"/>
    <col min="7" max="7" width="11.7109375" customWidth="1"/>
  </cols>
  <sheetData>
    <row r="21" spans="1:13" s="43" customFormat="1" ht="15" customHeight="1" x14ac:dyDescent="0.2">
      <c r="A21"/>
      <c r="B21"/>
      <c r="C21"/>
      <c r="D21"/>
      <c r="E21"/>
      <c r="F21"/>
    </row>
    <row r="22" spans="1:13" s="43" customFormat="1" ht="15" customHeight="1" x14ac:dyDescent="0.2">
      <c r="A22" s="152"/>
      <c r="B22" s="9"/>
      <c r="C22" s="39"/>
      <c r="D22" s="153"/>
      <c r="E22" s="39"/>
      <c r="F22" s="39"/>
    </row>
    <row r="23" spans="1:13" s="43" customFormat="1" ht="15" customHeight="1" x14ac:dyDescent="0.2">
      <c r="A23"/>
      <c r="B23"/>
      <c r="C23"/>
      <c r="D23"/>
      <c r="E23"/>
      <c r="F23"/>
    </row>
    <row r="24" spans="1:13" s="43" customFormat="1" ht="15" customHeight="1" x14ac:dyDescent="0.2">
      <c r="A24"/>
      <c r="B24"/>
      <c r="C24"/>
      <c r="D24"/>
      <c r="E24"/>
      <c r="F24"/>
    </row>
    <row r="25" spans="1:13" s="43" customFormat="1" ht="15" customHeight="1" x14ac:dyDescent="0.2">
      <c r="A25"/>
      <c r="B25"/>
      <c r="C25"/>
      <c r="D25"/>
      <c r="E25"/>
      <c r="F25"/>
    </row>
    <row r="26" spans="1:13" s="43" customFormat="1" ht="15" customHeight="1" x14ac:dyDescent="0.2">
      <c r="A26"/>
      <c r="B26"/>
      <c r="C26"/>
      <c r="D26"/>
      <c r="E26"/>
      <c r="F26"/>
    </row>
    <row r="27" spans="1:13" s="43" customFormat="1" ht="15" customHeight="1" x14ac:dyDescent="0.2">
      <c r="A27"/>
      <c r="B27"/>
      <c r="C27"/>
      <c r="D27"/>
      <c r="E27"/>
      <c r="F27"/>
    </row>
    <row r="28" spans="1:13" s="43" customFormat="1" ht="15" customHeight="1" x14ac:dyDescent="0.2">
      <c r="A28"/>
      <c r="B28"/>
      <c r="C28"/>
      <c r="D28"/>
      <c r="E28"/>
      <c r="F28"/>
    </row>
    <row r="29" spans="1:13" s="43" customFormat="1" ht="15" customHeight="1" x14ac:dyDescent="0.2">
      <c r="A29"/>
      <c r="B29"/>
      <c r="C29"/>
      <c r="D29"/>
      <c r="E29"/>
      <c r="F29"/>
      <c r="H29"/>
      <c r="J29"/>
      <c r="K29"/>
      <c r="L29"/>
      <c r="M29"/>
    </row>
    <row r="30" spans="1:13" s="43" customFormat="1" ht="15" customHeight="1" x14ac:dyDescent="0.2">
      <c r="A30"/>
      <c r="B30"/>
      <c r="C30"/>
      <c r="D30"/>
      <c r="E30"/>
      <c r="F30"/>
      <c r="H30"/>
      <c r="I30"/>
      <c r="J30"/>
      <c r="K30"/>
      <c r="L30"/>
      <c r="M30"/>
    </row>
    <row r="31" spans="1:13" s="43" customFormat="1" ht="15" customHeight="1" x14ac:dyDescent="0.2">
      <c r="A31"/>
      <c r="B31"/>
      <c r="C31"/>
      <c r="D31"/>
      <c r="E31"/>
      <c r="F31"/>
      <c r="I31"/>
      <c r="J31"/>
      <c r="K31"/>
      <c r="L31"/>
      <c r="M31"/>
    </row>
    <row r="32" spans="1:13" s="43" customFormat="1" ht="15" customHeight="1" x14ac:dyDescent="0.2">
      <c r="A32"/>
      <c r="B32"/>
      <c r="C32"/>
      <c r="D32"/>
      <c r="E32"/>
      <c r="F32"/>
      <c r="H32"/>
      <c r="I32"/>
      <c r="J32"/>
      <c r="K32"/>
      <c r="L32"/>
      <c r="M32"/>
    </row>
    <row r="33" spans="1:13" s="43" customFormat="1" ht="15" customHeight="1" x14ac:dyDescent="0.2">
      <c r="A33"/>
      <c r="B33"/>
      <c r="C33"/>
      <c r="D33"/>
      <c r="E33"/>
      <c r="F33"/>
      <c r="H33"/>
      <c r="J33"/>
      <c r="K33"/>
      <c r="L33"/>
      <c r="M33"/>
    </row>
    <row r="34" spans="1:13" s="43" customFormat="1" ht="15" customHeight="1" x14ac:dyDescent="0.2">
      <c r="A34"/>
      <c r="B34"/>
      <c r="C34"/>
      <c r="D34"/>
      <c r="E34"/>
      <c r="F34"/>
      <c r="I34"/>
      <c r="J34"/>
      <c r="K34"/>
      <c r="L34"/>
      <c r="M34"/>
    </row>
    <row r="35" spans="1:13" s="43" customFormat="1" ht="15" customHeight="1" x14ac:dyDescent="0.2">
      <c r="A35"/>
      <c r="B35"/>
      <c r="C35"/>
      <c r="D35"/>
      <c r="E35"/>
      <c r="F35"/>
      <c r="H35"/>
      <c r="I35"/>
      <c r="J35"/>
      <c r="K35"/>
      <c r="L35"/>
      <c r="M35"/>
    </row>
    <row r="36" spans="1:13" s="43" customFormat="1" ht="15" customHeight="1" x14ac:dyDescent="0.2">
      <c r="A36"/>
      <c r="B36"/>
      <c r="C36"/>
      <c r="D36"/>
      <c r="E36"/>
      <c r="F36"/>
      <c r="H36"/>
      <c r="I36"/>
      <c r="J36"/>
      <c r="L36"/>
      <c r="M36"/>
    </row>
    <row r="37" spans="1:13" s="43" customFormat="1" ht="15" customHeight="1" x14ac:dyDescent="0.2">
      <c r="A37"/>
      <c r="B37"/>
      <c r="C37"/>
      <c r="D37"/>
      <c r="E37"/>
      <c r="F37"/>
      <c r="H37"/>
      <c r="I37"/>
      <c r="J37"/>
      <c r="K37"/>
      <c r="L37"/>
      <c r="M37"/>
    </row>
    <row r="38" spans="1:13" s="43" customFormat="1" ht="15" customHeight="1" x14ac:dyDescent="0.2">
      <c r="A38"/>
      <c r="B38"/>
      <c r="C38"/>
      <c r="D38"/>
      <c r="E38"/>
      <c r="F38"/>
      <c r="H38"/>
      <c r="I38"/>
      <c r="J38"/>
      <c r="K38"/>
      <c r="L38"/>
      <c r="M38"/>
    </row>
    <row r="39" spans="1:13" s="43" customFormat="1" ht="15" customHeight="1" x14ac:dyDescent="0.2">
      <c r="A39"/>
      <c r="B39"/>
      <c r="C39"/>
      <c r="D39"/>
      <c r="E39"/>
      <c r="F39"/>
      <c r="H39"/>
      <c r="I39"/>
      <c r="J39"/>
      <c r="K39"/>
      <c r="L39"/>
      <c r="M39"/>
    </row>
    <row r="40" spans="1:13" s="43" customFormat="1" ht="15" customHeight="1" x14ac:dyDescent="0.2">
      <c r="A40"/>
      <c r="B40"/>
      <c r="C40"/>
      <c r="D40"/>
      <c r="E40"/>
      <c r="F40"/>
      <c r="H40"/>
      <c r="I40"/>
      <c r="J40"/>
      <c r="K40"/>
      <c r="L40"/>
      <c r="M40"/>
    </row>
    <row r="41" spans="1:13" s="43" customFormat="1" ht="15" customHeight="1" x14ac:dyDescent="0.2">
      <c r="A41"/>
      <c r="B41"/>
      <c r="C41"/>
      <c r="D41"/>
      <c r="E41"/>
      <c r="F41"/>
      <c r="H41"/>
      <c r="I41"/>
      <c r="J41"/>
      <c r="K41"/>
      <c r="L41"/>
      <c r="M41"/>
    </row>
    <row r="42" spans="1:13" s="43" customFormat="1" ht="15" customHeight="1" x14ac:dyDescent="0.2">
      <c r="A42"/>
      <c r="B42"/>
      <c r="C42"/>
      <c r="D42"/>
      <c r="E42"/>
      <c r="F42"/>
      <c r="H42"/>
      <c r="I42"/>
      <c r="J42"/>
      <c r="K42"/>
      <c r="L42"/>
      <c r="M42"/>
    </row>
    <row r="43" spans="1:13" s="43" customFormat="1" ht="15" customHeight="1" x14ac:dyDescent="0.2">
      <c r="A43"/>
      <c r="B43"/>
      <c r="C43"/>
      <c r="D43"/>
      <c r="E43"/>
      <c r="F43"/>
      <c r="H43"/>
      <c r="I43"/>
      <c r="J43"/>
      <c r="K43"/>
      <c r="L43"/>
      <c r="M43"/>
    </row>
    <row r="44" spans="1:13" s="43" customFormat="1" ht="15" customHeight="1" x14ac:dyDescent="0.2">
      <c r="A44"/>
      <c r="B44"/>
      <c r="C44"/>
      <c r="D44"/>
      <c r="E44"/>
      <c r="F44"/>
      <c r="H44"/>
      <c r="I44"/>
      <c r="J44"/>
      <c r="K44"/>
      <c r="L44"/>
      <c r="M44"/>
    </row>
    <row r="45" spans="1:13" s="43" customFormat="1" ht="15" customHeight="1" x14ac:dyDescent="0.2">
      <c r="A45"/>
      <c r="B45"/>
      <c r="C45"/>
      <c r="D45"/>
      <c r="E45"/>
      <c r="F45"/>
      <c r="H45"/>
      <c r="I45"/>
      <c r="J45"/>
      <c r="K45"/>
      <c r="L45"/>
      <c r="M45"/>
    </row>
    <row r="46" spans="1:13" s="43" customFormat="1" ht="15" customHeight="1" x14ac:dyDescent="0.2">
      <c r="A46"/>
      <c r="B46"/>
      <c r="C46"/>
      <c r="D46"/>
      <c r="E46"/>
      <c r="F46"/>
      <c r="H46"/>
      <c r="I46"/>
      <c r="J46"/>
      <c r="K46"/>
      <c r="L46"/>
      <c r="M46"/>
    </row>
    <row r="47" spans="1:13" s="43" customFormat="1" ht="15" customHeight="1" x14ac:dyDescent="0.2">
      <c r="A47"/>
      <c r="B47"/>
      <c r="C47"/>
      <c r="D47"/>
      <c r="E47"/>
      <c r="F47"/>
    </row>
    <row r="48" spans="1:13" s="43" customFormat="1" ht="15" customHeight="1" x14ac:dyDescent="0.2">
      <c r="A48"/>
      <c r="B48"/>
      <c r="C48"/>
      <c r="D48"/>
      <c r="E48"/>
      <c r="F48"/>
    </row>
    <row r="49" spans="1:6" s="43" customFormat="1" ht="15" customHeight="1" x14ac:dyDescent="0.2">
      <c r="A49"/>
      <c r="B49"/>
      <c r="C49"/>
      <c r="D49"/>
      <c r="E49"/>
      <c r="F49"/>
    </row>
    <row r="50" spans="1:6" s="43" customFormat="1" ht="15" customHeight="1" x14ac:dyDescent="0.2">
      <c r="A50"/>
      <c r="B50"/>
      <c r="C50"/>
      <c r="D50"/>
      <c r="E50"/>
      <c r="F50"/>
    </row>
    <row r="51" spans="1:6" s="43" customFormat="1" ht="15" customHeight="1" x14ac:dyDescent="0.2">
      <c r="A51"/>
      <c r="B51"/>
      <c r="C51"/>
      <c r="D51"/>
      <c r="E51"/>
      <c r="F51"/>
    </row>
    <row r="52" spans="1:6" s="43" customFormat="1" ht="15" customHeight="1" x14ac:dyDescent="0.2">
      <c r="A52"/>
      <c r="B52"/>
      <c r="C52"/>
      <c r="D52"/>
      <c r="E52"/>
      <c r="F52"/>
    </row>
    <row r="54" spans="1:6" ht="12.75" customHeight="1" x14ac:dyDescent="0.2"/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&amp;R- 33 -</oddHead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2E7BC-DFAB-4FDC-AEC4-1DB200814A2D}">
  <dimension ref="A1:G66"/>
  <sheetViews>
    <sheetView workbookViewId="0">
      <selection activeCell="I35" sqref="I35"/>
    </sheetView>
  </sheetViews>
  <sheetFormatPr baseColWidth="10" defaultRowHeight="12.75" x14ac:dyDescent="0.2"/>
  <cols>
    <col min="1" max="1" width="22.42578125" customWidth="1"/>
    <col min="2" max="6" width="12.85546875" customWidth="1"/>
  </cols>
  <sheetData>
    <row r="1" spans="1:6" x14ac:dyDescent="0.2">
      <c r="A1" s="566"/>
      <c r="B1" s="559"/>
      <c r="C1" s="559"/>
      <c r="D1" s="559"/>
      <c r="E1" s="559"/>
      <c r="F1" s="559"/>
    </row>
    <row r="2" spans="1:6" x14ac:dyDescent="0.2">
      <c r="A2" s="566"/>
      <c r="B2" s="559"/>
      <c r="C2" s="559"/>
      <c r="D2" s="559"/>
      <c r="E2" s="559"/>
      <c r="F2" s="559"/>
    </row>
    <row r="3" spans="1:6" ht="15" customHeight="1" x14ac:dyDescent="0.2">
      <c r="A3" s="559"/>
      <c r="B3" s="559"/>
      <c r="C3" s="559"/>
      <c r="D3" s="559"/>
      <c r="E3" s="559"/>
      <c r="F3" s="559"/>
    </row>
    <row r="4" spans="1:6" ht="15" customHeight="1" x14ac:dyDescent="0.2">
      <c r="A4" s="559"/>
      <c r="B4" s="559"/>
      <c r="C4" s="559"/>
      <c r="D4" s="559"/>
      <c r="E4" s="559"/>
      <c r="F4" s="559"/>
    </row>
    <row r="5" spans="1:6" ht="15" customHeight="1" x14ac:dyDescent="0.2">
      <c r="A5" s="559"/>
      <c r="B5" s="559"/>
      <c r="C5" s="559"/>
      <c r="D5" s="559"/>
      <c r="E5" s="559"/>
      <c r="F5" s="559"/>
    </row>
    <row r="6" spans="1:6" ht="15" customHeight="1" x14ac:dyDescent="0.2">
      <c r="A6" s="559"/>
      <c r="B6" s="559"/>
      <c r="C6" s="559"/>
      <c r="D6" s="559"/>
      <c r="E6" s="559"/>
      <c r="F6" s="559"/>
    </row>
    <row r="7" spans="1:6" x14ac:dyDescent="0.2">
      <c r="A7" s="559"/>
      <c r="B7" s="559"/>
      <c r="C7" s="559"/>
      <c r="D7" s="559"/>
      <c r="E7" s="559"/>
      <c r="F7" s="559"/>
    </row>
    <row r="8" spans="1:6" x14ac:dyDescent="0.2">
      <c r="A8" s="559"/>
      <c r="B8" s="559"/>
      <c r="C8" s="559"/>
      <c r="D8" s="559"/>
      <c r="E8" s="559"/>
      <c r="F8" s="559"/>
    </row>
    <row r="9" spans="1:6" x14ac:dyDescent="0.2">
      <c r="A9" s="559"/>
      <c r="B9" s="559"/>
      <c r="C9" s="559"/>
      <c r="D9" s="559"/>
      <c r="E9" s="559"/>
      <c r="F9" s="559"/>
    </row>
    <row r="10" spans="1:6" x14ac:dyDescent="0.2">
      <c r="A10" s="559"/>
      <c r="B10" s="559"/>
      <c r="C10" s="559"/>
      <c r="D10" s="559"/>
      <c r="E10" s="559"/>
      <c r="F10" s="559"/>
    </row>
    <row r="11" spans="1:6" ht="11.1" customHeight="1" x14ac:dyDescent="0.2">
      <c r="A11" s="422"/>
      <c r="B11" s="423" t="s">
        <v>405</v>
      </c>
      <c r="C11" s="424" t="s">
        <v>396</v>
      </c>
      <c r="D11" s="424" t="s">
        <v>397</v>
      </c>
      <c r="E11" s="424" t="s">
        <v>34</v>
      </c>
      <c r="F11" s="424" t="s">
        <v>406</v>
      </c>
    </row>
    <row r="12" spans="1:6" ht="11.1" customHeight="1" x14ac:dyDescent="0.2">
      <c r="A12" s="1001" t="s">
        <v>677</v>
      </c>
      <c r="B12" s="990">
        <v>0</v>
      </c>
      <c r="C12" s="990">
        <v>1</v>
      </c>
      <c r="D12" s="990">
        <v>1</v>
      </c>
      <c r="E12" s="990">
        <f>SUM(B12:D12)</f>
        <v>2</v>
      </c>
      <c r="F12" s="991">
        <f>E12/E$65</f>
        <v>1.6051364365971107E-3</v>
      </c>
    </row>
    <row r="13" spans="1:6" ht="11.1" customHeight="1" x14ac:dyDescent="0.2">
      <c r="A13" s="989" t="s">
        <v>407</v>
      </c>
      <c r="B13" s="990">
        <v>0</v>
      </c>
      <c r="C13" s="990">
        <v>3</v>
      </c>
      <c r="D13" s="990">
        <v>3</v>
      </c>
      <c r="E13" s="990">
        <f t="shared" ref="E13:E62" si="0">SUM(B13:D13)</f>
        <v>6</v>
      </c>
      <c r="F13" s="991">
        <f t="shared" ref="F13:F62" si="1">E13/E$65</f>
        <v>4.815409309791332E-3</v>
      </c>
    </row>
    <row r="14" spans="1:6" ht="11.1" customHeight="1" x14ac:dyDescent="0.2">
      <c r="A14" s="989" t="s">
        <v>678</v>
      </c>
      <c r="B14" s="990">
        <v>0</v>
      </c>
      <c r="C14" s="990">
        <v>3</v>
      </c>
      <c r="D14" s="990">
        <v>0</v>
      </c>
      <c r="E14" s="990">
        <f t="shared" si="0"/>
        <v>3</v>
      </c>
      <c r="F14" s="991">
        <f t="shared" si="1"/>
        <v>2.407704654895666E-3</v>
      </c>
    </row>
    <row r="15" spans="1:6" ht="11.1" customHeight="1" x14ac:dyDescent="0.2">
      <c r="A15" s="989" t="s">
        <v>679</v>
      </c>
      <c r="B15" s="990">
        <v>0</v>
      </c>
      <c r="C15" s="990">
        <v>1</v>
      </c>
      <c r="D15" s="990">
        <v>0</v>
      </c>
      <c r="E15" s="990">
        <f t="shared" si="0"/>
        <v>1</v>
      </c>
      <c r="F15" s="991">
        <f t="shared" si="1"/>
        <v>8.0256821829855537E-4</v>
      </c>
    </row>
    <row r="16" spans="1:6" ht="11.1" customHeight="1" x14ac:dyDescent="0.2">
      <c r="A16" s="989" t="s">
        <v>680</v>
      </c>
      <c r="B16" s="990">
        <v>1</v>
      </c>
      <c r="C16" s="990">
        <v>0</v>
      </c>
      <c r="D16" s="990">
        <v>1</v>
      </c>
      <c r="E16" s="990">
        <f t="shared" si="0"/>
        <v>2</v>
      </c>
      <c r="F16" s="991">
        <f t="shared" si="1"/>
        <v>1.6051364365971107E-3</v>
      </c>
    </row>
    <row r="17" spans="1:6" ht="11.1" customHeight="1" x14ac:dyDescent="0.2">
      <c r="A17" s="989" t="s">
        <v>681</v>
      </c>
      <c r="B17" s="990">
        <v>0</v>
      </c>
      <c r="C17" s="990">
        <v>1</v>
      </c>
      <c r="D17" s="990">
        <v>0</v>
      </c>
      <c r="E17" s="990">
        <f t="shared" si="0"/>
        <v>1</v>
      </c>
      <c r="F17" s="991">
        <f t="shared" si="1"/>
        <v>8.0256821829855537E-4</v>
      </c>
    </row>
    <row r="18" spans="1:6" ht="11.1" customHeight="1" x14ac:dyDescent="0.2">
      <c r="A18" s="989" t="s">
        <v>495</v>
      </c>
      <c r="B18" s="990">
        <v>5</v>
      </c>
      <c r="C18" s="990">
        <v>16</v>
      </c>
      <c r="D18" s="990">
        <v>3</v>
      </c>
      <c r="E18" s="990">
        <f t="shared" si="0"/>
        <v>24</v>
      </c>
      <c r="F18" s="991">
        <f t="shared" si="1"/>
        <v>1.9261637239165328E-2</v>
      </c>
    </row>
    <row r="19" spans="1:6" ht="11.1" customHeight="1" x14ac:dyDescent="0.2">
      <c r="A19" s="989" t="s">
        <v>480</v>
      </c>
      <c r="B19" s="990">
        <v>1</v>
      </c>
      <c r="C19" s="990">
        <v>3</v>
      </c>
      <c r="D19" s="990">
        <v>3</v>
      </c>
      <c r="E19" s="990">
        <f t="shared" si="0"/>
        <v>7</v>
      </c>
      <c r="F19" s="991">
        <f t="shared" si="1"/>
        <v>5.6179775280898875E-3</v>
      </c>
    </row>
    <row r="20" spans="1:6" ht="11.1" customHeight="1" x14ac:dyDescent="0.2">
      <c r="A20" s="989" t="s">
        <v>682</v>
      </c>
      <c r="B20" s="990">
        <v>0</v>
      </c>
      <c r="C20" s="990">
        <v>1</v>
      </c>
      <c r="D20" s="990">
        <v>0</v>
      </c>
      <c r="E20" s="990">
        <f t="shared" si="0"/>
        <v>1</v>
      </c>
      <c r="F20" s="991">
        <f t="shared" si="1"/>
        <v>8.0256821829855537E-4</v>
      </c>
    </row>
    <row r="21" spans="1:6" ht="11.1" customHeight="1" x14ac:dyDescent="0.2">
      <c r="A21" s="989" t="s">
        <v>408</v>
      </c>
      <c r="B21" s="990">
        <v>0</v>
      </c>
      <c r="C21" s="990">
        <v>2</v>
      </c>
      <c r="D21" s="990">
        <v>1</v>
      </c>
      <c r="E21" s="990">
        <f t="shared" si="0"/>
        <v>3</v>
      </c>
      <c r="F21" s="991">
        <f t="shared" si="1"/>
        <v>2.407704654895666E-3</v>
      </c>
    </row>
    <row r="22" spans="1:6" ht="11.1" customHeight="1" x14ac:dyDescent="0.2">
      <c r="A22" s="989" t="s">
        <v>596</v>
      </c>
      <c r="B22" s="990">
        <v>1</v>
      </c>
      <c r="C22" s="990">
        <v>0</v>
      </c>
      <c r="D22" s="990">
        <v>0</v>
      </c>
      <c r="E22" s="990">
        <f t="shared" si="0"/>
        <v>1</v>
      </c>
      <c r="F22" s="991">
        <f t="shared" si="1"/>
        <v>8.0256821829855537E-4</v>
      </c>
    </row>
    <row r="23" spans="1:6" ht="11.1" customHeight="1" x14ac:dyDescent="0.2">
      <c r="A23" s="989" t="s">
        <v>409</v>
      </c>
      <c r="B23" s="990">
        <v>1</v>
      </c>
      <c r="C23" s="990">
        <v>8</v>
      </c>
      <c r="D23" s="990">
        <v>3</v>
      </c>
      <c r="E23" s="990">
        <f t="shared" si="0"/>
        <v>12</v>
      </c>
      <c r="F23" s="991">
        <f t="shared" si="1"/>
        <v>9.630818619582664E-3</v>
      </c>
    </row>
    <row r="24" spans="1:6" ht="11.1" customHeight="1" x14ac:dyDescent="0.2">
      <c r="A24" s="989" t="s">
        <v>410</v>
      </c>
      <c r="B24" s="990">
        <v>0</v>
      </c>
      <c r="C24" s="990">
        <v>5</v>
      </c>
      <c r="D24" s="990">
        <v>0</v>
      </c>
      <c r="E24" s="990">
        <f t="shared" si="0"/>
        <v>5</v>
      </c>
      <c r="F24" s="991">
        <f t="shared" si="1"/>
        <v>4.0128410914927765E-3</v>
      </c>
    </row>
    <row r="25" spans="1:6" ht="11.1" customHeight="1" x14ac:dyDescent="0.2">
      <c r="A25" s="989" t="s">
        <v>411</v>
      </c>
      <c r="B25" s="990">
        <v>0</v>
      </c>
      <c r="C25" s="990">
        <v>2</v>
      </c>
      <c r="D25" s="990">
        <v>0</v>
      </c>
      <c r="E25" s="990">
        <f t="shared" si="0"/>
        <v>2</v>
      </c>
      <c r="F25" s="991">
        <f t="shared" si="1"/>
        <v>1.6051364365971107E-3</v>
      </c>
    </row>
    <row r="26" spans="1:6" ht="11.1" customHeight="1" x14ac:dyDescent="0.2">
      <c r="A26" s="989" t="s">
        <v>683</v>
      </c>
      <c r="B26" s="990">
        <v>0</v>
      </c>
      <c r="C26" s="990">
        <v>1</v>
      </c>
      <c r="D26" s="990">
        <v>1</v>
      </c>
      <c r="E26" s="990">
        <f t="shared" si="0"/>
        <v>2</v>
      </c>
      <c r="F26" s="991">
        <f t="shared" si="1"/>
        <v>1.6051364365971107E-3</v>
      </c>
    </row>
    <row r="27" spans="1:6" ht="11.1" customHeight="1" x14ac:dyDescent="0.2">
      <c r="A27" s="989" t="s">
        <v>684</v>
      </c>
      <c r="B27" s="990">
        <v>1</v>
      </c>
      <c r="C27" s="990">
        <v>1</v>
      </c>
      <c r="D27" s="990">
        <v>0</v>
      </c>
      <c r="E27" s="990">
        <f t="shared" si="0"/>
        <v>2</v>
      </c>
      <c r="F27" s="991">
        <f t="shared" si="1"/>
        <v>1.6051364365971107E-3</v>
      </c>
    </row>
    <row r="28" spans="1:6" ht="11.1" customHeight="1" x14ac:dyDescent="0.2">
      <c r="A28" s="989" t="s">
        <v>685</v>
      </c>
      <c r="B28" s="990">
        <v>0</v>
      </c>
      <c r="C28" s="990">
        <v>2</v>
      </c>
      <c r="D28" s="990">
        <v>0</v>
      </c>
      <c r="E28" s="990">
        <f t="shared" si="0"/>
        <v>2</v>
      </c>
      <c r="F28" s="991">
        <f t="shared" si="1"/>
        <v>1.6051364365971107E-3</v>
      </c>
    </row>
    <row r="29" spans="1:6" ht="11.1" customHeight="1" x14ac:dyDescent="0.2">
      <c r="A29" s="989" t="s">
        <v>412</v>
      </c>
      <c r="B29" s="990">
        <v>2</v>
      </c>
      <c r="C29" s="990">
        <v>6</v>
      </c>
      <c r="D29" s="990">
        <v>0</v>
      </c>
      <c r="E29" s="990">
        <f t="shared" si="0"/>
        <v>8</v>
      </c>
      <c r="F29" s="991">
        <f t="shared" si="1"/>
        <v>6.420545746388443E-3</v>
      </c>
    </row>
    <row r="30" spans="1:6" ht="11.1" customHeight="1" x14ac:dyDescent="0.2">
      <c r="A30" s="989" t="s">
        <v>686</v>
      </c>
      <c r="B30" s="990">
        <v>1</v>
      </c>
      <c r="C30" s="990">
        <v>2</v>
      </c>
      <c r="D30" s="990">
        <v>0</v>
      </c>
      <c r="E30" s="990">
        <f t="shared" si="0"/>
        <v>3</v>
      </c>
      <c r="F30" s="991">
        <f t="shared" si="1"/>
        <v>2.407704654895666E-3</v>
      </c>
    </row>
    <row r="31" spans="1:6" ht="11.1" customHeight="1" x14ac:dyDescent="0.2">
      <c r="A31" s="989" t="s">
        <v>481</v>
      </c>
      <c r="B31" s="990">
        <v>1</v>
      </c>
      <c r="C31" s="990">
        <v>4</v>
      </c>
      <c r="D31" s="990">
        <v>0</v>
      </c>
      <c r="E31" s="990">
        <f t="shared" si="0"/>
        <v>5</v>
      </c>
      <c r="F31" s="991">
        <f t="shared" si="1"/>
        <v>4.0128410914927765E-3</v>
      </c>
    </row>
    <row r="32" spans="1:6" ht="11.1" customHeight="1" x14ac:dyDescent="0.2">
      <c r="A32" s="989" t="s">
        <v>413</v>
      </c>
      <c r="B32" s="990">
        <v>0</v>
      </c>
      <c r="C32" s="990">
        <v>9</v>
      </c>
      <c r="D32" s="990">
        <v>1</v>
      </c>
      <c r="E32" s="990">
        <f t="shared" si="0"/>
        <v>10</v>
      </c>
      <c r="F32" s="991">
        <f t="shared" si="1"/>
        <v>8.0256821829855531E-3</v>
      </c>
    </row>
    <row r="33" spans="1:6" ht="11.1" customHeight="1" x14ac:dyDescent="0.2">
      <c r="A33" s="989" t="s">
        <v>687</v>
      </c>
      <c r="B33" s="990">
        <v>0</v>
      </c>
      <c r="C33" s="990">
        <v>1</v>
      </c>
      <c r="D33" s="990">
        <v>0</v>
      </c>
      <c r="E33" s="990">
        <f t="shared" si="0"/>
        <v>1</v>
      </c>
      <c r="F33" s="991">
        <f t="shared" si="1"/>
        <v>8.0256821829855537E-4</v>
      </c>
    </row>
    <row r="34" spans="1:6" ht="11.1" customHeight="1" x14ac:dyDescent="0.2">
      <c r="A34" s="989" t="s">
        <v>414</v>
      </c>
      <c r="B34" s="990">
        <v>13</v>
      </c>
      <c r="C34" s="990">
        <v>48</v>
      </c>
      <c r="D34" s="990">
        <v>18</v>
      </c>
      <c r="E34" s="990">
        <f t="shared" si="0"/>
        <v>79</v>
      </c>
      <c r="F34" s="991">
        <f t="shared" si="1"/>
        <v>6.3402889245585875E-2</v>
      </c>
    </row>
    <row r="35" spans="1:6" ht="11.1" customHeight="1" x14ac:dyDescent="0.2">
      <c r="A35" s="989" t="s">
        <v>415</v>
      </c>
      <c r="B35" s="990">
        <v>0</v>
      </c>
      <c r="C35" s="990">
        <v>3</v>
      </c>
      <c r="D35" s="990">
        <v>0</v>
      </c>
      <c r="E35" s="990">
        <f t="shared" si="0"/>
        <v>3</v>
      </c>
      <c r="F35" s="991">
        <f t="shared" si="1"/>
        <v>2.407704654895666E-3</v>
      </c>
    </row>
    <row r="36" spans="1:6" ht="11.1" customHeight="1" x14ac:dyDescent="0.2">
      <c r="A36" s="989" t="s">
        <v>522</v>
      </c>
      <c r="B36" s="990">
        <v>1</v>
      </c>
      <c r="C36" s="990">
        <v>2</v>
      </c>
      <c r="D36" s="990">
        <v>0</v>
      </c>
      <c r="E36" s="990">
        <f t="shared" si="0"/>
        <v>3</v>
      </c>
      <c r="F36" s="991">
        <f t="shared" si="1"/>
        <v>2.407704654895666E-3</v>
      </c>
    </row>
    <row r="37" spans="1:6" ht="11.1" customHeight="1" x14ac:dyDescent="0.2">
      <c r="A37" s="989" t="s">
        <v>482</v>
      </c>
      <c r="B37" s="990">
        <v>0</v>
      </c>
      <c r="C37" s="990">
        <v>1</v>
      </c>
      <c r="D37" s="990">
        <v>2</v>
      </c>
      <c r="E37" s="990">
        <f t="shared" si="0"/>
        <v>3</v>
      </c>
      <c r="F37" s="991">
        <f t="shared" si="1"/>
        <v>2.407704654895666E-3</v>
      </c>
    </row>
    <row r="38" spans="1:6" ht="11.1" customHeight="1" x14ac:dyDescent="0.2">
      <c r="A38" s="989" t="s">
        <v>688</v>
      </c>
      <c r="B38" s="990">
        <v>1</v>
      </c>
      <c r="C38" s="990">
        <v>1</v>
      </c>
      <c r="D38" s="990">
        <v>0</v>
      </c>
      <c r="E38" s="990">
        <f t="shared" si="0"/>
        <v>2</v>
      </c>
      <c r="F38" s="991">
        <f t="shared" si="1"/>
        <v>1.6051364365971107E-3</v>
      </c>
    </row>
    <row r="39" spans="1:6" ht="11.1" customHeight="1" x14ac:dyDescent="0.2">
      <c r="A39" s="989" t="s">
        <v>485</v>
      </c>
      <c r="B39" s="990">
        <v>2</v>
      </c>
      <c r="C39" s="990">
        <v>7</v>
      </c>
      <c r="D39" s="990">
        <v>2</v>
      </c>
      <c r="E39" s="990">
        <f t="shared" si="0"/>
        <v>11</v>
      </c>
      <c r="F39" s="991">
        <f t="shared" si="1"/>
        <v>8.8282504012841094E-3</v>
      </c>
    </row>
    <row r="40" spans="1:6" ht="11.1" customHeight="1" x14ac:dyDescent="0.2">
      <c r="A40" s="989" t="s">
        <v>416</v>
      </c>
      <c r="B40" s="990">
        <v>0</v>
      </c>
      <c r="C40" s="990">
        <v>6</v>
      </c>
      <c r="D40" s="990">
        <v>1</v>
      </c>
      <c r="E40" s="990">
        <f t="shared" si="0"/>
        <v>7</v>
      </c>
      <c r="F40" s="991">
        <f t="shared" si="1"/>
        <v>5.6179775280898875E-3</v>
      </c>
    </row>
    <row r="41" spans="1:6" ht="11.1" customHeight="1" x14ac:dyDescent="0.2">
      <c r="A41" s="989" t="s">
        <v>496</v>
      </c>
      <c r="B41" s="990">
        <v>0</v>
      </c>
      <c r="C41" s="990">
        <v>0</v>
      </c>
      <c r="D41" s="990">
        <v>1</v>
      </c>
      <c r="E41" s="990">
        <f t="shared" si="0"/>
        <v>1</v>
      </c>
      <c r="F41" s="991">
        <f t="shared" si="1"/>
        <v>8.0256821829855537E-4</v>
      </c>
    </row>
    <row r="42" spans="1:6" ht="11.1" customHeight="1" x14ac:dyDescent="0.2">
      <c r="A42" s="989" t="s">
        <v>484</v>
      </c>
      <c r="B42" s="990">
        <v>5</v>
      </c>
      <c r="C42" s="990">
        <v>28</v>
      </c>
      <c r="D42" s="990">
        <v>13</v>
      </c>
      <c r="E42" s="990">
        <f t="shared" si="0"/>
        <v>46</v>
      </c>
      <c r="F42" s="991">
        <f t="shared" si="1"/>
        <v>3.691813804173355E-2</v>
      </c>
    </row>
    <row r="43" spans="1:6" ht="11.1" customHeight="1" x14ac:dyDescent="0.2">
      <c r="A43" s="989" t="s">
        <v>689</v>
      </c>
      <c r="B43" s="990">
        <v>1</v>
      </c>
      <c r="C43" s="990">
        <v>1</v>
      </c>
      <c r="D43" s="990">
        <v>0</v>
      </c>
      <c r="E43" s="990">
        <f t="shared" si="0"/>
        <v>2</v>
      </c>
      <c r="F43" s="991">
        <f t="shared" si="1"/>
        <v>1.6051364365971107E-3</v>
      </c>
    </row>
    <row r="44" spans="1:6" ht="11.1" customHeight="1" x14ac:dyDescent="0.2">
      <c r="A44" s="989" t="s">
        <v>690</v>
      </c>
      <c r="B44" s="990">
        <v>0</v>
      </c>
      <c r="C44" s="990">
        <v>2</v>
      </c>
      <c r="D44" s="990">
        <v>0</v>
      </c>
      <c r="E44" s="990">
        <f t="shared" si="0"/>
        <v>2</v>
      </c>
      <c r="F44" s="991">
        <f t="shared" si="1"/>
        <v>1.6051364365971107E-3</v>
      </c>
    </row>
    <row r="45" spans="1:6" ht="11.1" customHeight="1" x14ac:dyDescent="0.2">
      <c r="A45" s="989" t="s">
        <v>417</v>
      </c>
      <c r="B45" s="990">
        <v>1</v>
      </c>
      <c r="C45" s="990">
        <v>3</v>
      </c>
      <c r="D45" s="990">
        <v>2</v>
      </c>
      <c r="E45" s="990">
        <f t="shared" si="0"/>
        <v>6</v>
      </c>
      <c r="F45" s="991">
        <f t="shared" si="1"/>
        <v>4.815409309791332E-3</v>
      </c>
    </row>
    <row r="46" spans="1:6" ht="11.1" customHeight="1" x14ac:dyDescent="0.2">
      <c r="A46" s="989" t="s">
        <v>691</v>
      </c>
      <c r="B46" s="990">
        <v>0</v>
      </c>
      <c r="C46" s="990">
        <v>0</v>
      </c>
      <c r="D46" s="990">
        <v>1</v>
      </c>
      <c r="E46" s="990">
        <f t="shared" si="0"/>
        <v>1</v>
      </c>
      <c r="F46" s="991">
        <f t="shared" si="1"/>
        <v>8.0256821829855537E-4</v>
      </c>
    </row>
    <row r="47" spans="1:6" ht="11.1" customHeight="1" x14ac:dyDescent="0.2">
      <c r="A47" s="989" t="s">
        <v>692</v>
      </c>
      <c r="B47" s="990">
        <v>0</v>
      </c>
      <c r="C47" s="990">
        <v>1</v>
      </c>
      <c r="D47" s="990">
        <v>0</v>
      </c>
      <c r="E47" s="990">
        <f t="shared" si="0"/>
        <v>1</v>
      </c>
      <c r="F47" s="991">
        <f t="shared" si="1"/>
        <v>8.0256821829855537E-4</v>
      </c>
    </row>
    <row r="48" spans="1:6" ht="11.1" customHeight="1" x14ac:dyDescent="0.2">
      <c r="A48" s="989" t="s">
        <v>693</v>
      </c>
      <c r="B48" s="990">
        <v>0</v>
      </c>
      <c r="C48" s="990">
        <v>1</v>
      </c>
      <c r="D48" s="990">
        <v>0</v>
      </c>
      <c r="E48" s="990">
        <f t="shared" si="0"/>
        <v>1</v>
      </c>
      <c r="F48" s="991">
        <f t="shared" si="1"/>
        <v>8.0256821829855537E-4</v>
      </c>
    </row>
    <row r="49" spans="1:7" ht="11.1" customHeight="1" x14ac:dyDescent="0.2">
      <c r="A49" s="989" t="s">
        <v>418</v>
      </c>
      <c r="B49" s="990">
        <v>5</v>
      </c>
      <c r="C49" s="990">
        <v>17</v>
      </c>
      <c r="D49" s="990">
        <v>12</v>
      </c>
      <c r="E49" s="990">
        <f t="shared" si="0"/>
        <v>34</v>
      </c>
      <c r="F49" s="991">
        <f t="shared" si="1"/>
        <v>2.7287319422150885E-2</v>
      </c>
    </row>
    <row r="50" spans="1:7" ht="11.1" customHeight="1" x14ac:dyDescent="0.2">
      <c r="A50" s="989" t="s">
        <v>694</v>
      </c>
      <c r="B50" s="990">
        <v>0</v>
      </c>
      <c r="C50" s="990">
        <v>2</v>
      </c>
      <c r="D50" s="990">
        <v>0</v>
      </c>
      <c r="E50" s="990">
        <f t="shared" si="0"/>
        <v>2</v>
      </c>
      <c r="F50" s="991">
        <f t="shared" si="1"/>
        <v>1.6051364365971107E-3</v>
      </c>
    </row>
    <row r="51" spans="1:7" ht="11.1" customHeight="1" x14ac:dyDescent="0.2">
      <c r="A51" s="989" t="s">
        <v>695</v>
      </c>
      <c r="B51" s="990">
        <v>24</v>
      </c>
      <c r="C51" s="990">
        <v>128</v>
      </c>
      <c r="D51" s="990">
        <v>53</v>
      </c>
      <c r="E51" s="990">
        <f t="shared" si="0"/>
        <v>205</v>
      </c>
      <c r="F51" s="991">
        <f t="shared" si="1"/>
        <v>0.16452648475120385</v>
      </c>
    </row>
    <row r="52" spans="1:7" ht="11.1" customHeight="1" x14ac:dyDescent="0.2">
      <c r="A52" s="989" t="s">
        <v>419</v>
      </c>
      <c r="B52" s="990">
        <v>0</v>
      </c>
      <c r="C52" s="990">
        <v>6</v>
      </c>
      <c r="D52" s="990">
        <v>2</v>
      </c>
      <c r="E52" s="990">
        <f t="shared" si="0"/>
        <v>8</v>
      </c>
      <c r="F52" s="991">
        <f t="shared" si="1"/>
        <v>6.420545746388443E-3</v>
      </c>
    </row>
    <row r="53" spans="1:7" ht="11.1" customHeight="1" x14ac:dyDescent="0.2">
      <c r="A53" s="989" t="s">
        <v>420</v>
      </c>
      <c r="B53" s="990">
        <v>1</v>
      </c>
      <c r="C53" s="990">
        <v>9</v>
      </c>
      <c r="D53" s="990">
        <v>3</v>
      </c>
      <c r="E53" s="990">
        <f t="shared" si="0"/>
        <v>13</v>
      </c>
      <c r="F53" s="991">
        <f t="shared" si="1"/>
        <v>1.043338683788122E-2</v>
      </c>
    </row>
    <row r="54" spans="1:7" ht="11.1" customHeight="1" x14ac:dyDescent="0.2">
      <c r="A54" s="989" t="s">
        <v>421</v>
      </c>
      <c r="B54" s="990">
        <v>4</v>
      </c>
      <c r="C54" s="990">
        <v>24</v>
      </c>
      <c r="D54" s="990">
        <v>2</v>
      </c>
      <c r="E54" s="990">
        <f t="shared" si="0"/>
        <v>30</v>
      </c>
      <c r="F54" s="991">
        <f t="shared" si="1"/>
        <v>2.4077046548956663E-2</v>
      </c>
      <c r="G54" s="517"/>
    </row>
    <row r="55" spans="1:7" ht="11.1" customHeight="1" x14ac:dyDescent="0.2">
      <c r="A55" s="989" t="s">
        <v>499</v>
      </c>
      <c r="B55" s="990">
        <v>0</v>
      </c>
      <c r="C55" s="990">
        <v>1</v>
      </c>
      <c r="D55" s="990">
        <v>0</v>
      </c>
      <c r="E55" s="990">
        <f t="shared" si="0"/>
        <v>1</v>
      </c>
      <c r="F55" s="991">
        <f t="shared" si="1"/>
        <v>8.0256821829855537E-4</v>
      </c>
      <c r="G55" s="517"/>
    </row>
    <row r="56" spans="1:7" ht="11.1" customHeight="1" x14ac:dyDescent="0.2">
      <c r="A56" s="989" t="s">
        <v>696</v>
      </c>
      <c r="B56" s="990">
        <v>0</v>
      </c>
      <c r="C56" s="990">
        <v>1</v>
      </c>
      <c r="D56" s="990">
        <v>0</v>
      </c>
      <c r="E56" s="990">
        <f t="shared" si="0"/>
        <v>1</v>
      </c>
      <c r="F56" s="991">
        <f t="shared" si="1"/>
        <v>8.0256821829855537E-4</v>
      </c>
      <c r="G56" s="517"/>
    </row>
    <row r="57" spans="1:7" ht="11.1" customHeight="1" x14ac:dyDescent="0.2">
      <c r="A57" s="989" t="s">
        <v>422</v>
      </c>
      <c r="B57" s="990">
        <v>1</v>
      </c>
      <c r="C57" s="990">
        <v>3</v>
      </c>
      <c r="D57" s="990">
        <v>4</v>
      </c>
      <c r="E57" s="990">
        <f t="shared" si="0"/>
        <v>8</v>
      </c>
      <c r="F57" s="991">
        <f t="shared" si="1"/>
        <v>6.420545746388443E-3</v>
      </c>
    </row>
    <row r="58" spans="1:7" ht="11.1" customHeight="1" x14ac:dyDescent="0.2">
      <c r="A58" s="989" t="s">
        <v>697</v>
      </c>
      <c r="B58" s="990">
        <v>2</v>
      </c>
      <c r="C58" s="990">
        <v>2</v>
      </c>
      <c r="D58" s="990">
        <v>2</v>
      </c>
      <c r="E58" s="990">
        <f t="shared" si="0"/>
        <v>6</v>
      </c>
      <c r="F58" s="991">
        <f t="shared" si="1"/>
        <v>4.815409309791332E-3</v>
      </c>
    </row>
    <row r="59" spans="1:7" ht="11.1" customHeight="1" x14ac:dyDescent="0.2">
      <c r="A59" s="989" t="s">
        <v>698</v>
      </c>
      <c r="B59" s="990">
        <v>0</v>
      </c>
      <c r="C59" s="990">
        <v>1</v>
      </c>
      <c r="D59" s="990">
        <v>0</v>
      </c>
      <c r="E59" s="990">
        <f t="shared" si="0"/>
        <v>1</v>
      </c>
      <c r="F59" s="991">
        <f t="shared" si="1"/>
        <v>8.0256821829855537E-4</v>
      </c>
    </row>
    <row r="60" spans="1:7" ht="11.1" customHeight="1" x14ac:dyDescent="0.2">
      <c r="A60" s="989" t="s">
        <v>699</v>
      </c>
      <c r="B60" s="990">
        <v>0</v>
      </c>
      <c r="C60" s="990">
        <v>1</v>
      </c>
      <c r="D60" s="990">
        <v>0</v>
      </c>
      <c r="E60" s="990">
        <f t="shared" si="0"/>
        <v>1</v>
      </c>
      <c r="F60" s="991">
        <f t="shared" si="1"/>
        <v>8.0256821829855537E-4</v>
      </c>
    </row>
    <row r="61" spans="1:7" ht="11.1" customHeight="1" x14ac:dyDescent="0.2">
      <c r="A61" s="989" t="s">
        <v>423</v>
      </c>
      <c r="B61" s="990">
        <v>14</v>
      </c>
      <c r="C61" s="990">
        <v>66</v>
      </c>
      <c r="D61" s="990">
        <v>27</v>
      </c>
      <c r="E61" s="990">
        <f t="shared" si="0"/>
        <v>107</v>
      </c>
      <c r="F61" s="991">
        <f t="shared" si="1"/>
        <v>8.5874799357945425E-2</v>
      </c>
    </row>
    <row r="62" spans="1:7" ht="11.1" customHeight="1" x14ac:dyDescent="0.2">
      <c r="A62" s="989" t="s">
        <v>700</v>
      </c>
      <c r="B62" s="990">
        <v>1</v>
      </c>
      <c r="C62" s="990">
        <v>1</v>
      </c>
      <c r="D62" s="990">
        <v>1</v>
      </c>
      <c r="E62" s="990">
        <f t="shared" si="0"/>
        <v>3</v>
      </c>
      <c r="F62" s="991">
        <f t="shared" si="1"/>
        <v>2.407704654895666E-3</v>
      </c>
    </row>
    <row r="63" spans="1:7" ht="11.1" customHeight="1" x14ac:dyDescent="0.2">
      <c r="A63" s="992" t="s">
        <v>424</v>
      </c>
      <c r="B63" s="993">
        <f>SUM(B12:B62)</f>
        <v>90</v>
      </c>
      <c r="C63" s="993">
        <f>SUM(C12:C62)</f>
        <v>438</v>
      </c>
      <c r="D63" s="993">
        <f>SUM(D12:D62)</f>
        <v>163</v>
      </c>
      <c r="E63" s="993">
        <f>SUM(E12:E62)</f>
        <v>691</v>
      </c>
      <c r="F63" s="994">
        <f>E63/E$65</f>
        <v>0.5545746388443018</v>
      </c>
    </row>
    <row r="64" spans="1:7" ht="11.1" customHeight="1" thickBot="1" x14ac:dyDescent="0.25">
      <c r="A64" s="992" t="s">
        <v>425</v>
      </c>
      <c r="B64" s="995">
        <v>85</v>
      </c>
      <c r="C64" s="995">
        <v>314</v>
      </c>
      <c r="D64" s="995">
        <v>156</v>
      </c>
      <c r="E64" s="995">
        <f>SUM(B64:D64)</f>
        <v>555</v>
      </c>
      <c r="F64" s="996">
        <f>E64/E$65</f>
        <v>0.44542536115569825</v>
      </c>
    </row>
    <row r="65" spans="1:6" ht="11.1" customHeight="1" thickBot="1" x14ac:dyDescent="0.25">
      <c r="A65" s="997" t="s">
        <v>426</v>
      </c>
      <c r="B65" s="998">
        <f>SUM(B63:B64)</f>
        <v>175</v>
      </c>
      <c r="C65" s="998">
        <f>SUM(C63:C64)</f>
        <v>752</v>
      </c>
      <c r="D65" s="998">
        <f>SUM(D63:D64)</f>
        <v>319</v>
      </c>
      <c r="E65" s="998">
        <f>SUM(E63:E64)</f>
        <v>1246</v>
      </c>
      <c r="F65" s="999">
        <f>E65/E$65</f>
        <v>1</v>
      </c>
    </row>
    <row r="66" spans="1:6" ht="11.1" customHeight="1" x14ac:dyDescent="0.2">
      <c r="A66" s="992" t="s">
        <v>427</v>
      </c>
      <c r="B66" s="1000">
        <f>B63/B65</f>
        <v>0.51428571428571423</v>
      </c>
      <c r="C66" s="1000">
        <f>C63/C65</f>
        <v>0.58244680851063835</v>
      </c>
      <c r="D66" s="1000">
        <f>D63/D65</f>
        <v>0.5109717868338558</v>
      </c>
      <c r="E66" s="1000">
        <f>E63/E65</f>
        <v>0.5545746388443018</v>
      </c>
      <c r="F66" s="897"/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&amp;R- 34 -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23CD3-ECB6-4A36-A715-53EC5DF90B05}">
  <dimension ref="A1:G53"/>
  <sheetViews>
    <sheetView workbookViewId="0">
      <selection activeCell="I35" sqref="I35"/>
    </sheetView>
  </sheetViews>
  <sheetFormatPr baseColWidth="10" defaultRowHeight="12.75" x14ac:dyDescent="0.2"/>
  <cols>
    <col min="1" max="1" width="33" customWidth="1"/>
    <col min="2" max="2" width="9.140625" customWidth="1"/>
    <col min="3" max="3" width="8.42578125" customWidth="1"/>
    <col min="4" max="4" width="10.42578125" customWidth="1"/>
    <col min="5" max="6" width="9" customWidth="1"/>
    <col min="7" max="7" width="11.42578125" style="182"/>
  </cols>
  <sheetData>
    <row r="1" spans="1:7" ht="12.75" customHeight="1" x14ac:dyDescent="0.25">
      <c r="A1" s="122"/>
    </row>
    <row r="2" spans="1:7" ht="12.75" customHeight="1" x14ac:dyDescent="0.25">
      <c r="A2" s="122"/>
      <c r="D2" s="143"/>
    </row>
    <row r="3" spans="1:7" s="43" customFormat="1" ht="12.75" customHeight="1" x14ac:dyDescent="0.2">
      <c r="A3" s="425"/>
      <c r="B3" s="426" t="s">
        <v>428</v>
      </c>
      <c r="C3" s="426"/>
      <c r="D3" s="427" t="s">
        <v>429</v>
      </c>
      <c r="E3" s="374"/>
      <c r="F3" s="391"/>
      <c r="G3" s="428" t="s">
        <v>34</v>
      </c>
    </row>
    <row r="4" spans="1:7" s="43" customFormat="1" ht="12.75" customHeight="1" x14ac:dyDescent="0.2">
      <c r="A4" s="429"/>
      <c r="B4" s="430" t="s">
        <v>430</v>
      </c>
      <c r="C4" s="430" t="s">
        <v>431</v>
      </c>
      <c r="D4" s="413"/>
      <c r="E4" s="413"/>
      <c r="F4" s="431"/>
      <c r="G4" s="432" t="s">
        <v>559</v>
      </c>
    </row>
    <row r="5" spans="1:7" ht="12.75" customHeight="1" x14ac:dyDescent="0.2">
      <c r="A5" s="433"/>
      <c r="B5" s="434" t="s">
        <v>432</v>
      </c>
      <c r="C5" s="434" t="s">
        <v>433</v>
      </c>
      <c r="D5" s="420" t="s">
        <v>434</v>
      </c>
      <c r="E5" s="420" t="s">
        <v>47</v>
      </c>
      <c r="F5" s="420" t="s">
        <v>34</v>
      </c>
      <c r="G5" s="435" t="s">
        <v>560</v>
      </c>
    </row>
    <row r="6" spans="1:7" ht="15" customHeight="1" x14ac:dyDescent="0.2">
      <c r="A6" s="187"/>
      <c r="B6" s="188"/>
      <c r="C6" s="188"/>
      <c r="D6" s="189"/>
      <c r="E6" s="189"/>
      <c r="F6" s="189"/>
      <c r="G6" s="186"/>
    </row>
    <row r="7" spans="1:7" s="43" customFormat="1" ht="15" customHeight="1" x14ac:dyDescent="0.2">
      <c r="A7" s="436" t="s">
        <v>435</v>
      </c>
      <c r="B7" s="437"/>
      <c r="C7" s="437"/>
      <c r="D7" s="437">
        <f>SUM(D8:D11)</f>
        <v>39</v>
      </c>
      <c r="E7" s="437">
        <f>SUM(E8:E11)</f>
        <v>57</v>
      </c>
      <c r="F7" s="437">
        <f>SUM(F8:F11)</f>
        <v>96</v>
      </c>
      <c r="G7" s="438">
        <f>SUM(G8:G11)</f>
        <v>74.680000000000007</v>
      </c>
    </row>
    <row r="8" spans="1:7" s="43" customFormat="1" ht="15" customHeight="1" x14ac:dyDescent="0.2">
      <c r="A8" s="55" t="s">
        <v>396</v>
      </c>
      <c r="B8" s="209"/>
      <c r="C8" s="211" t="s">
        <v>561</v>
      </c>
      <c r="D8" s="209">
        <v>23</v>
      </c>
      <c r="E8" s="209">
        <v>31</v>
      </c>
      <c r="F8" s="209">
        <f>SUM(D8:E8)</f>
        <v>54</v>
      </c>
      <c r="G8" s="185">
        <v>41.54</v>
      </c>
    </row>
    <row r="9" spans="1:7" s="94" customFormat="1" ht="15" customHeight="1" x14ac:dyDescent="0.2">
      <c r="A9" s="55" t="s">
        <v>397</v>
      </c>
      <c r="B9" s="209"/>
      <c r="C9" s="211" t="s">
        <v>561</v>
      </c>
      <c r="D9" s="209">
        <v>15</v>
      </c>
      <c r="E9" s="209">
        <v>10</v>
      </c>
      <c r="F9" s="209">
        <f>SUM(D9:E9)</f>
        <v>25</v>
      </c>
      <c r="G9" s="185">
        <v>22.16</v>
      </c>
    </row>
    <row r="10" spans="1:7" s="43" customFormat="1" ht="15" customHeight="1" x14ac:dyDescent="0.2">
      <c r="A10" s="55" t="s">
        <v>436</v>
      </c>
      <c r="B10" s="209"/>
      <c r="C10" s="211"/>
      <c r="D10" s="209">
        <v>1</v>
      </c>
      <c r="E10" s="209">
        <v>12</v>
      </c>
      <c r="F10" s="209">
        <f>SUM(D10:E10)</f>
        <v>13</v>
      </c>
      <c r="G10" s="185">
        <v>8.94</v>
      </c>
    </row>
    <row r="11" spans="1:7" s="43" customFormat="1" ht="15" customHeight="1" x14ac:dyDescent="0.2">
      <c r="A11" s="55" t="s">
        <v>437</v>
      </c>
      <c r="B11" s="209"/>
      <c r="C11" s="211"/>
      <c r="D11" s="209">
        <v>0</v>
      </c>
      <c r="E11" s="209">
        <v>4</v>
      </c>
      <c r="F11" s="209">
        <f>SUM(D11:E11)</f>
        <v>4</v>
      </c>
      <c r="G11" s="185">
        <v>2.04</v>
      </c>
    </row>
    <row r="12" spans="1:7" s="43" customFormat="1" ht="15" customHeight="1" x14ac:dyDescent="0.2">
      <c r="A12" s="40"/>
      <c r="B12" s="210"/>
      <c r="C12" s="210"/>
      <c r="D12" s="210"/>
      <c r="E12" s="210"/>
      <c r="F12" s="210" t="s">
        <v>164</v>
      </c>
      <c r="G12" s="185"/>
    </row>
    <row r="13" spans="1:7" s="43" customFormat="1" ht="15" customHeight="1" x14ac:dyDescent="0.2">
      <c r="A13" s="436" t="s">
        <v>438</v>
      </c>
      <c r="B13" s="437"/>
      <c r="C13" s="437"/>
      <c r="D13" s="437">
        <f>SUM(D14:D26)</f>
        <v>14</v>
      </c>
      <c r="E13" s="437">
        <f>SUM(E14:E26)</f>
        <v>74</v>
      </c>
      <c r="F13" s="437">
        <f>SUM(F14:F26)</f>
        <v>88</v>
      </c>
      <c r="G13" s="438">
        <f>SUM(G14:G26)</f>
        <v>40.489999999999995</v>
      </c>
    </row>
    <row r="14" spans="1:7" s="43" customFormat="1" ht="15" customHeight="1" x14ac:dyDescent="0.2">
      <c r="A14" s="55" t="s">
        <v>439</v>
      </c>
      <c r="B14" s="306"/>
      <c r="C14" s="308"/>
      <c r="D14" s="306">
        <v>1</v>
      </c>
      <c r="E14" s="306">
        <v>10</v>
      </c>
      <c r="F14" s="306">
        <f>SUM(D14:E14)</f>
        <v>11</v>
      </c>
      <c r="G14" s="307">
        <v>5.86</v>
      </c>
    </row>
    <row r="15" spans="1:7" s="94" customFormat="1" ht="15" customHeight="1" x14ac:dyDescent="0.2">
      <c r="A15" s="55" t="s">
        <v>441</v>
      </c>
      <c r="B15" s="306"/>
      <c r="C15" s="308"/>
      <c r="D15" s="306"/>
      <c r="E15" s="306">
        <v>4</v>
      </c>
      <c r="F15" s="306">
        <f t="shared" ref="F15:F26" si="0">SUM(D15:E15)</f>
        <v>4</v>
      </c>
      <c r="G15" s="307">
        <v>1.78</v>
      </c>
    </row>
    <row r="16" spans="1:7" s="43" customFormat="1" ht="15" customHeight="1" x14ac:dyDescent="0.2">
      <c r="A16" s="55" t="s">
        <v>442</v>
      </c>
      <c r="B16" s="306"/>
      <c r="C16" s="308"/>
      <c r="D16" s="306">
        <v>11</v>
      </c>
      <c r="E16" s="306">
        <v>9</v>
      </c>
      <c r="F16" s="306">
        <f t="shared" si="0"/>
        <v>20</v>
      </c>
      <c r="G16" s="307">
        <v>12.96</v>
      </c>
    </row>
    <row r="17" spans="1:7" s="43" customFormat="1" ht="15" customHeight="1" x14ac:dyDescent="0.2">
      <c r="A17" s="55" t="s">
        <v>443</v>
      </c>
      <c r="B17" s="306"/>
      <c r="C17" s="308"/>
      <c r="D17" s="306">
        <v>2</v>
      </c>
      <c r="E17" s="306">
        <v>2</v>
      </c>
      <c r="F17" s="306">
        <f t="shared" si="0"/>
        <v>4</v>
      </c>
      <c r="G17" s="307">
        <v>3.4</v>
      </c>
    </row>
    <row r="18" spans="1:7" s="43" customFormat="1" ht="15" customHeight="1" x14ac:dyDescent="0.2">
      <c r="A18" s="55" t="s">
        <v>444</v>
      </c>
      <c r="B18" s="630">
        <v>3</v>
      </c>
      <c r="C18" s="519"/>
      <c r="D18" s="306"/>
      <c r="E18" s="306">
        <v>6</v>
      </c>
      <c r="F18" s="306">
        <f t="shared" si="0"/>
        <v>6</v>
      </c>
      <c r="G18" s="307">
        <v>3</v>
      </c>
    </row>
    <row r="19" spans="1:7" s="43" customFormat="1" ht="15" customHeight="1" x14ac:dyDescent="0.2">
      <c r="A19" s="40" t="s">
        <v>523</v>
      </c>
      <c r="B19" s="306">
        <v>2.75</v>
      </c>
      <c r="C19" s="308"/>
      <c r="D19" s="518"/>
      <c r="E19" s="306">
        <v>7</v>
      </c>
      <c r="F19" s="306">
        <f t="shared" si="0"/>
        <v>7</v>
      </c>
      <c r="G19" s="307">
        <v>3.3</v>
      </c>
    </row>
    <row r="20" spans="1:7" s="43" customFormat="1" ht="15" customHeight="1" x14ac:dyDescent="0.2">
      <c r="A20" s="40" t="s">
        <v>491</v>
      </c>
      <c r="B20" s="307">
        <v>2.9</v>
      </c>
      <c r="C20" s="211" t="s">
        <v>524</v>
      </c>
      <c r="D20" s="209"/>
      <c r="E20" s="209">
        <v>5</v>
      </c>
      <c r="F20" s="306">
        <f t="shared" si="0"/>
        <v>5</v>
      </c>
      <c r="G20" s="185">
        <v>2.85</v>
      </c>
    </row>
    <row r="21" spans="1:7" s="43" customFormat="1" ht="15" customHeight="1" x14ac:dyDescent="0.2">
      <c r="A21" s="55" t="s">
        <v>445</v>
      </c>
      <c r="B21" s="520">
        <v>0.25</v>
      </c>
      <c r="C21" s="521"/>
      <c r="D21" s="306"/>
      <c r="E21" s="306">
        <v>1</v>
      </c>
      <c r="F21" s="306">
        <f t="shared" si="0"/>
        <v>1</v>
      </c>
      <c r="G21" s="307">
        <v>0.25</v>
      </c>
    </row>
    <row r="22" spans="1:7" s="43" customFormat="1" ht="15" customHeight="1" x14ac:dyDescent="0.2">
      <c r="A22" s="55" t="s">
        <v>446</v>
      </c>
      <c r="B22" s="306"/>
      <c r="C22" s="308" t="s">
        <v>452</v>
      </c>
      <c r="D22" s="306"/>
      <c r="E22" s="306">
        <v>3</v>
      </c>
      <c r="F22" s="306">
        <f t="shared" si="0"/>
        <v>3</v>
      </c>
      <c r="G22" s="307">
        <v>1.37</v>
      </c>
    </row>
    <row r="23" spans="1:7" s="43" customFormat="1" ht="15" customHeight="1" x14ac:dyDescent="0.2">
      <c r="A23" s="55" t="s">
        <v>447</v>
      </c>
      <c r="B23" s="306"/>
      <c r="C23" s="308" t="s">
        <v>440</v>
      </c>
      <c r="D23" s="306"/>
      <c r="E23" s="306">
        <v>1</v>
      </c>
      <c r="F23" s="306">
        <f t="shared" si="0"/>
        <v>1</v>
      </c>
      <c r="G23" s="307">
        <v>0.15</v>
      </c>
    </row>
    <row r="24" spans="1:7" s="43" customFormat="1" ht="15" customHeight="1" x14ac:dyDescent="0.2">
      <c r="A24" s="55" t="s">
        <v>449</v>
      </c>
      <c r="B24" s="306"/>
      <c r="C24" s="308" t="s">
        <v>462</v>
      </c>
      <c r="D24" s="306"/>
      <c r="E24" s="306">
        <v>20</v>
      </c>
      <c r="F24" s="306">
        <f t="shared" si="0"/>
        <v>20</v>
      </c>
      <c r="G24" s="307">
        <v>4.1500000000000004</v>
      </c>
    </row>
    <row r="25" spans="1:7" s="43" customFormat="1" ht="15" customHeight="1" x14ac:dyDescent="0.2">
      <c r="A25" s="55" t="s">
        <v>451</v>
      </c>
      <c r="B25" s="308" t="s">
        <v>164</v>
      </c>
      <c r="C25" s="308" t="s">
        <v>450</v>
      </c>
      <c r="D25" s="306"/>
      <c r="E25" s="306">
        <v>3</v>
      </c>
      <c r="F25" s="306">
        <f t="shared" si="0"/>
        <v>3</v>
      </c>
      <c r="G25" s="307">
        <v>0.89</v>
      </c>
    </row>
    <row r="26" spans="1:7" s="43" customFormat="1" ht="15" customHeight="1" x14ac:dyDescent="0.2">
      <c r="A26" s="46" t="s">
        <v>453</v>
      </c>
      <c r="B26" s="308"/>
      <c r="C26" s="308" t="s">
        <v>450</v>
      </c>
      <c r="D26" s="306"/>
      <c r="E26" s="306">
        <v>3</v>
      </c>
      <c r="F26" s="306">
        <f t="shared" si="0"/>
        <v>3</v>
      </c>
      <c r="G26" s="307">
        <v>0.53</v>
      </c>
    </row>
    <row r="27" spans="1:7" s="43" customFormat="1" ht="15" customHeight="1" x14ac:dyDescent="0.2">
      <c r="A27" s="40"/>
      <c r="B27" s="210"/>
      <c r="C27" s="210"/>
      <c r="D27" s="210"/>
      <c r="E27" s="210"/>
      <c r="F27" s="210" t="s">
        <v>164</v>
      </c>
      <c r="G27" s="185"/>
    </row>
    <row r="28" spans="1:7" s="43" customFormat="1" ht="15" customHeight="1" x14ac:dyDescent="0.2">
      <c r="A28" s="436" t="s">
        <v>454</v>
      </c>
      <c r="B28" s="437"/>
      <c r="C28" s="437" t="s">
        <v>164</v>
      </c>
      <c r="D28" s="437">
        <f>SUM(D29:D35)</f>
        <v>8</v>
      </c>
      <c r="E28" s="437">
        <f>SUM(E29:E35)</f>
        <v>40</v>
      </c>
      <c r="F28" s="437">
        <f>SUM(F29:F35)</f>
        <v>48</v>
      </c>
      <c r="G28" s="438">
        <f>SUM(G29:G35)</f>
        <v>23.05</v>
      </c>
    </row>
    <row r="29" spans="1:7" s="94" customFormat="1" ht="15" customHeight="1" x14ac:dyDescent="0.2">
      <c r="A29" s="55" t="s">
        <v>455</v>
      </c>
      <c r="B29" s="209">
        <v>3.7</v>
      </c>
      <c r="C29" s="211"/>
      <c r="D29" s="209">
        <v>2</v>
      </c>
      <c r="E29" s="209">
        <v>3</v>
      </c>
      <c r="F29" s="209">
        <f>SUM(D29:E29)</f>
        <v>5</v>
      </c>
      <c r="G29" s="185">
        <v>3.7</v>
      </c>
    </row>
    <row r="30" spans="1:7" s="43" customFormat="1" ht="15" customHeight="1" x14ac:dyDescent="0.2">
      <c r="A30" s="55" t="s">
        <v>456</v>
      </c>
      <c r="B30" s="209">
        <v>4</v>
      </c>
      <c r="C30" s="209"/>
      <c r="D30" s="209">
        <v>2</v>
      </c>
      <c r="E30" s="209">
        <v>3</v>
      </c>
      <c r="F30" s="209">
        <f t="shared" ref="F30:F35" si="1">SUM(D30:E30)</f>
        <v>5</v>
      </c>
      <c r="G30" s="185">
        <v>3.62</v>
      </c>
    </row>
    <row r="31" spans="1:7" s="43" customFormat="1" ht="15" customHeight="1" x14ac:dyDescent="0.2">
      <c r="A31" s="55" t="s">
        <v>457</v>
      </c>
      <c r="B31" s="209">
        <v>2</v>
      </c>
      <c r="C31" s="209"/>
      <c r="D31" s="209" t="s">
        <v>164</v>
      </c>
      <c r="E31" s="209">
        <v>2</v>
      </c>
      <c r="F31" s="209">
        <f t="shared" si="1"/>
        <v>2</v>
      </c>
      <c r="G31" s="185">
        <v>1.6</v>
      </c>
    </row>
    <row r="32" spans="1:7" s="43" customFormat="1" ht="15" customHeight="1" x14ac:dyDescent="0.2">
      <c r="A32" s="55" t="s">
        <v>458</v>
      </c>
      <c r="B32" s="209">
        <v>3</v>
      </c>
      <c r="C32" s="209"/>
      <c r="D32" s="209" t="s">
        <v>164</v>
      </c>
      <c r="E32" s="209">
        <v>5</v>
      </c>
      <c r="F32" s="209">
        <f t="shared" si="1"/>
        <v>5</v>
      </c>
      <c r="G32" s="185">
        <v>1.6</v>
      </c>
    </row>
    <row r="33" spans="1:7" s="43" customFormat="1" ht="15" customHeight="1" x14ac:dyDescent="0.2">
      <c r="A33" s="55" t="s">
        <v>459</v>
      </c>
      <c r="B33" s="209">
        <v>4</v>
      </c>
      <c r="C33" s="209"/>
      <c r="D33" s="209">
        <v>4</v>
      </c>
      <c r="E33" s="209"/>
      <c r="F33" s="209">
        <f t="shared" si="1"/>
        <v>4</v>
      </c>
      <c r="G33" s="185">
        <v>4</v>
      </c>
    </row>
    <row r="34" spans="1:7" s="43" customFormat="1" ht="15" customHeight="1" x14ac:dyDescent="0.2">
      <c r="A34" s="55" t="s">
        <v>460</v>
      </c>
      <c r="B34" s="209">
        <v>4</v>
      </c>
      <c r="C34" s="209"/>
      <c r="D34" s="209"/>
      <c r="E34" s="209">
        <v>3</v>
      </c>
      <c r="F34" s="209">
        <f t="shared" si="1"/>
        <v>3</v>
      </c>
      <c r="G34" s="185">
        <v>1.91</v>
      </c>
    </row>
    <row r="35" spans="1:7" s="43" customFormat="1" ht="15" customHeight="1" x14ac:dyDescent="0.2">
      <c r="A35" s="55" t="s">
        <v>461</v>
      </c>
      <c r="B35" s="209"/>
      <c r="C35" s="211" t="s">
        <v>448</v>
      </c>
      <c r="D35" s="209"/>
      <c r="E35" s="209">
        <v>24</v>
      </c>
      <c r="F35" s="209">
        <f t="shared" si="1"/>
        <v>24</v>
      </c>
      <c r="G35" s="185">
        <v>6.62</v>
      </c>
    </row>
    <row r="36" spans="1:7" s="43" customFormat="1" ht="15" customHeight="1" x14ac:dyDescent="0.2">
      <c r="A36" s="40" t="s">
        <v>164</v>
      </c>
      <c r="B36" s="210"/>
      <c r="C36" s="210"/>
      <c r="D36" s="210"/>
      <c r="E36" s="210"/>
      <c r="F36" s="210" t="s">
        <v>164</v>
      </c>
      <c r="G36" s="185"/>
    </row>
    <row r="37" spans="1:7" s="43" customFormat="1" ht="15" customHeight="1" x14ac:dyDescent="0.2">
      <c r="A37" s="439" t="s">
        <v>463</v>
      </c>
      <c r="B37" s="440" t="s">
        <v>164</v>
      </c>
      <c r="C37" s="437" t="s">
        <v>164</v>
      </c>
      <c r="D37" s="441">
        <f>D28+D13+D7</f>
        <v>61</v>
      </c>
      <c r="E37" s="441">
        <f>E28+E13+E7</f>
        <v>171</v>
      </c>
      <c r="F37" s="441">
        <f>SUM(F28,F13,F7)</f>
        <v>232</v>
      </c>
      <c r="G37" s="442">
        <f>SUM(G28,G13,G7)</f>
        <v>138.22</v>
      </c>
    </row>
    <row r="40" spans="1:7" x14ac:dyDescent="0.2">
      <c r="A40" t="s">
        <v>464</v>
      </c>
    </row>
    <row r="41" spans="1:7" x14ac:dyDescent="0.2">
      <c r="A41" t="s">
        <v>465</v>
      </c>
    </row>
    <row r="43" spans="1:7" x14ac:dyDescent="0.2">
      <c r="A43" s="183" t="s">
        <v>466</v>
      </c>
    </row>
    <row r="44" spans="1:7" x14ac:dyDescent="0.2">
      <c r="A44" t="s">
        <v>525</v>
      </c>
    </row>
    <row r="45" spans="1:7" x14ac:dyDescent="0.2">
      <c r="A45" t="s">
        <v>563</v>
      </c>
    </row>
    <row r="46" spans="1:7" x14ac:dyDescent="0.2">
      <c r="A46" t="s">
        <v>562</v>
      </c>
    </row>
    <row r="47" spans="1:7" x14ac:dyDescent="0.2">
      <c r="A47" t="s">
        <v>526</v>
      </c>
    </row>
    <row r="48" spans="1:7" x14ac:dyDescent="0.2">
      <c r="A48" t="s">
        <v>527</v>
      </c>
      <c r="G48"/>
    </row>
    <row r="49" spans="1:7" x14ac:dyDescent="0.2">
      <c r="A49" t="s">
        <v>528</v>
      </c>
      <c r="G49"/>
    </row>
    <row r="50" spans="1:7" x14ac:dyDescent="0.2">
      <c r="A50" t="s">
        <v>529</v>
      </c>
    </row>
    <row r="51" spans="1:7" x14ac:dyDescent="0.2">
      <c r="A51" t="s">
        <v>530</v>
      </c>
    </row>
    <row r="52" spans="1:7" x14ac:dyDescent="0.2">
      <c r="A52" t="s">
        <v>531</v>
      </c>
    </row>
    <row r="53" spans="1:7" x14ac:dyDescent="0.2">
      <c r="A53" t="s">
        <v>532</v>
      </c>
    </row>
  </sheetData>
  <phoneticPr fontId="14" type="noConversion"/>
  <pageMargins left="0.70866141732283472" right="0.51181102362204722" top="0.78740157480314965" bottom="0.74803149606299213" header="0.51181102362204722" footer="0.39370078740157483"/>
  <pageSetup paperSize="9" orientation="portrait" r:id="rId1"/>
  <headerFooter alignWithMargins="0">
    <oddHeader>&amp;R- 35 -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1D45D-0E5B-46EA-A1EF-68F7EE5FB27A}">
  <dimension ref="A26:I41"/>
  <sheetViews>
    <sheetView workbookViewId="0">
      <selection activeCell="I35" sqref="I35"/>
    </sheetView>
  </sheetViews>
  <sheetFormatPr baseColWidth="10" defaultRowHeight="12.75" x14ac:dyDescent="0.2"/>
  <cols>
    <col min="1" max="2" width="10.7109375" customWidth="1"/>
    <col min="3" max="3" width="21.7109375" customWidth="1"/>
    <col min="4" max="8" width="8.7109375" customWidth="1"/>
  </cols>
  <sheetData>
    <row r="26" spans="1:8" x14ac:dyDescent="0.2">
      <c r="C26" s="23"/>
    </row>
    <row r="27" spans="1:8" ht="14.25" customHeight="1" x14ac:dyDescent="0.2">
      <c r="A27" s="11"/>
    </row>
    <row r="28" spans="1:8" ht="14.25" customHeight="1" x14ac:dyDescent="0.2"/>
    <row r="29" spans="1:8" s="43" customFormat="1" ht="15" customHeight="1" x14ac:dyDescent="0.2">
      <c r="A29"/>
      <c r="B29"/>
      <c r="C29"/>
      <c r="D29"/>
      <c r="E29"/>
      <c r="F29"/>
      <c r="G29"/>
      <c r="H29"/>
    </row>
    <row r="30" spans="1:8" s="43" customFormat="1" ht="15" customHeight="1" x14ac:dyDescent="0.2">
      <c r="A30" s="393"/>
      <c r="B30" s="372"/>
      <c r="C30" s="392"/>
      <c r="D30" s="444">
        <v>2000</v>
      </c>
      <c r="E30" s="398">
        <v>2001</v>
      </c>
      <c r="F30" s="398">
        <v>2002</v>
      </c>
      <c r="G30" s="398">
        <v>2003</v>
      </c>
      <c r="H30" s="399">
        <v>2004</v>
      </c>
    </row>
    <row r="31" spans="1:8" s="43" customFormat="1" ht="15" customHeight="1" x14ac:dyDescent="0.2">
      <c r="A31" s="40" t="s">
        <v>14</v>
      </c>
      <c r="B31" s="18"/>
      <c r="C31" s="53"/>
      <c r="D31" s="224">
        <v>7</v>
      </c>
      <c r="E31" s="224">
        <v>10</v>
      </c>
      <c r="F31" s="224">
        <v>8</v>
      </c>
      <c r="G31" s="224">
        <v>9</v>
      </c>
      <c r="H31" s="224">
        <v>7</v>
      </c>
    </row>
    <row r="32" spans="1:8" s="43" customFormat="1" ht="15" customHeight="1" thickBot="1" x14ac:dyDescent="0.25">
      <c r="A32" s="69" t="s">
        <v>15</v>
      </c>
      <c r="B32" s="120"/>
      <c r="C32" s="74"/>
      <c r="D32" s="225">
        <v>2</v>
      </c>
      <c r="E32" s="225">
        <v>3</v>
      </c>
      <c r="F32" s="225">
        <v>4</v>
      </c>
      <c r="G32" s="225">
        <v>1</v>
      </c>
      <c r="H32" s="225">
        <v>2</v>
      </c>
    </row>
    <row r="33" spans="1:9" s="43" customFormat="1" ht="15" customHeight="1" x14ac:dyDescent="0.2">
      <c r="A33" s="40" t="s">
        <v>16</v>
      </c>
      <c r="B33" s="18"/>
      <c r="C33" s="53"/>
      <c r="D33" s="224">
        <v>7</v>
      </c>
      <c r="E33" s="224">
        <v>6</v>
      </c>
      <c r="F33" s="224">
        <v>11</v>
      </c>
      <c r="G33" s="224">
        <v>6</v>
      </c>
      <c r="H33" s="224">
        <v>8</v>
      </c>
    </row>
    <row r="34" spans="1:9" s="43" customFormat="1" ht="15" customHeight="1" x14ac:dyDescent="0.2">
      <c r="A34" s="40" t="s">
        <v>17</v>
      </c>
      <c r="B34" s="18"/>
      <c r="C34" s="53"/>
      <c r="D34" s="224">
        <v>31</v>
      </c>
      <c r="E34" s="224">
        <v>37</v>
      </c>
      <c r="F34" s="224">
        <v>24</v>
      </c>
      <c r="G34" s="224">
        <v>30</v>
      </c>
      <c r="H34" s="224">
        <v>21</v>
      </c>
    </row>
    <row r="35" spans="1:9" s="43" customFormat="1" ht="15" customHeight="1" thickBot="1" x14ac:dyDescent="0.25">
      <c r="A35" s="69" t="s">
        <v>18</v>
      </c>
      <c r="B35" s="120"/>
      <c r="C35" s="74"/>
      <c r="D35" s="225">
        <v>9</v>
      </c>
      <c r="E35" s="225">
        <v>11</v>
      </c>
      <c r="F35" s="225">
        <v>8</v>
      </c>
      <c r="G35" s="225">
        <v>7</v>
      </c>
      <c r="H35" s="225">
        <v>9</v>
      </c>
    </row>
    <row r="36" spans="1:9" ht="15" customHeight="1" x14ac:dyDescent="0.2">
      <c r="A36" s="352" t="s">
        <v>19</v>
      </c>
      <c r="B36" s="362"/>
      <c r="C36" s="353"/>
      <c r="D36" s="443">
        <f>SUM(D33:D35)</f>
        <v>47</v>
      </c>
      <c r="E36" s="443">
        <f>SUM(E33:E35)</f>
        <v>54</v>
      </c>
      <c r="F36" s="443">
        <f>SUM(F33:F35)</f>
        <v>43</v>
      </c>
      <c r="G36" s="443">
        <f>SUM(G33:G35)</f>
        <v>43</v>
      </c>
      <c r="H36" s="443">
        <f>SUM(H33:H35)</f>
        <v>38</v>
      </c>
    </row>
    <row r="37" spans="1:9" ht="15" customHeight="1" x14ac:dyDescent="0.2">
      <c r="A37" s="49" t="s">
        <v>20</v>
      </c>
      <c r="B37" s="49"/>
      <c r="C37" s="49"/>
      <c r="D37" s="347">
        <v>4</v>
      </c>
      <c r="E37" s="347">
        <v>1</v>
      </c>
      <c r="F37" s="347">
        <v>3</v>
      </c>
      <c r="G37" s="347">
        <v>3</v>
      </c>
      <c r="H37" s="347">
        <v>2</v>
      </c>
      <c r="I37" s="143"/>
    </row>
    <row r="38" spans="1:9" ht="15" customHeight="1" x14ac:dyDescent="0.2">
      <c r="A38" s="46" t="s">
        <v>467</v>
      </c>
      <c r="B38" s="47"/>
      <c r="C38" s="73"/>
      <c r="D38" s="347">
        <v>44</v>
      </c>
      <c r="E38" s="347">
        <v>43</v>
      </c>
      <c r="F38" s="347">
        <v>40</v>
      </c>
      <c r="G38" s="347">
        <v>39</v>
      </c>
      <c r="H38" s="347">
        <v>34</v>
      </c>
      <c r="I38" s="143"/>
    </row>
    <row r="39" spans="1:9" ht="15" customHeight="1" x14ac:dyDescent="0.2">
      <c r="A39" s="46" t="s">
        <v>468</v>
      </c>
      <c r="B39" s="47"/>
      <c r="C39" s="73"/>
      <c r="D39" s="347">
        <v>14</v>
      </c>
      <c r="E39" s="347">
        <v>20</v>
      </c>
      <c r="F39" s="347">
        <v>16</v>
      </c>
      <c r="G39" s="347">
        <v>14</v>
      </c>
      <c r="H39" s="347">
        <v>11</v>
      </c>
      <c r="I39" s="143"/>
    </row>
    <row r="40" spans="1:9" ht="15" customHeight="1" x14ac:dyDescent="0.2">
      <c r="A40" s="187" t="s">
        <v>469</v>
      </c>
      <c r="B40" s="8"/>
      <c r="C40" s="232"/>
      <c r="D40" s="347">
        <v>8</v>
      </c>
      <c r="E40" s="347">
        <v>8</v>
      </c>
      <c r="F40" s="347">
        <v>8</v>
      </c>
      <c r="G40" s="347">
        <v>8</v>
      </c>
      <c r="H40" s="347">
        <v>8</v>
      </c>
      <c r="I40" s="143"/>
    </row>
    <row r="41" spans="1:9" ht="15" customHeight="1" x14ac:dyDescent="0.2">
      <c r="A41" s="121"/>
      <c r="B41" s="6"/>
      <c r="C41" s="6"/>
      <c r="D41" s="6"/>
      <c r="E41" s="6"/>
      <c r="F41" s="6"/>
      <c r="G41" s="6"/>
      <c r="H41" s="6"/>
    </row>
  </sheetData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>
    <oddHeader>&amp;R- 3 -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66D5F-A21D-4049-A9D4-39223819CF4D}">
  <dimension ref="A1:G21"/>
  <sheetViews>
    <sheetView workbookViewId="0">
      <selection activeCell="I35" sqref="I35"/>
    </sheetView>
  </sheetViews>
  <sheetFormatPr baseColWidth="10" defaultRowHeight="12.75" x14ac:dyDescent="0.2"/>
  <sheetData>
    <row r="1" spans="1:7" x14ac:dyDescent="0.2">
      <c r="A1" s="11" t="s">
        <v>21</v>
      </c>
      <c r="F1" t="s">
        <v>22</v>
      </c>
    </row>
    <row r="2" spans="1:7" x14ac:dyDescent="0.2">
      <c r="B2">
        <v>1994</v>
      </c>
      <c r="C2">
        <v>1998</v>
      </c>
      <c r="D2">
        <v>2002</v>
      </c>
      <c r="G2">
        <v>2002</v>
      </c>
    </row>
    <row r="3" spans="1:7" x14ac:dyDescent="0.2">
      <c r="A3" t="s">
        <v>23</v>
      </c>
      <c r="B3">
        <v>5</v>
      </c>
      <c r="C3">
        <v>4</v>
      </c>
      <c r="D3">
        <v>4</v>
      </c>
      <c r="F3" t="s">
        <v>23</v>
      </c>
      <c r="G3">
        <v>4</v>
      </c>
    </row>
    <row r="4" spans="1:7" x14ac:dyDescent="0.2">
      <c r="A4" t="s">
        <v>24</v>
      </c>
      <c r="B4">
        <v>2</v>
      </c>
      <c r="C4">
        <v>4</v>
      </c>
      <c r="D4">
        <v>5</v>
      </c>
      <c r="F4" t="s">
        <v>24</v>
      </c>
      <c r="G4">
        <v>5</v>
      </c>
    </row>
    <row r="5" spans="1:7" x14ac:dyDescent="0.2">
      <c r="A5" t="s">
        <v>25</v>
      </c>
      <c r="B5">
        <v>1</v>
      </c>
      <c r="C5">
        <v>0</v>
      </c>
      <c r="D5">
        <v>0</v>
      </c>
      <c r="F5" t="s">
        <v>26</v>
      </c>
      <c r="G5">
        <v>4</v>
      </c>
    </row>
    <row r="6" spans="1:7" x14ac:dyDescent="0.2">
      <c r="A6" t="s">
        <v>26</v>
      </c>
      <c r="B6">
        <v>4</v>
      </c>
      <c r="C6">
        <v>3</v>
      </c>
      <c r="D6">
        <v>4</v>
      </c>
      <c r="F6" t="s">
        <v>27</v>
      </c>
      <c r="G6">
        <v>5</v>
      </c>
    </row>
    <row r="7" spans="1:7" x14ac:dyDescent="0.2">
      <c r="A7" t="s">
        <v>27</v>
      </c>
      <c r="B7">
        <v>7</v>
      </c>
      <c r="C7">
        <v>6</v>
      </c>
      <c r="D7">
        <v>5</v>
      </c>
      <c r="F7" t="s">
        <v>28</v>
      </c>
      <c r="G7">
        <v>2</v>
      </c>
    </row>
    <row r="8" spans="1:7" x14ac:dyDescent="0.2">
      <c r="A8" t="s">
        <v>28</v>
      </c>
      <c r="B8">
        <v>7</v>
      </c>
      <c r="C8">
        <v>5</v>
      </c>
      <c r="D8">
        <v>2</v>
      </c>
      <c r="F8" t="s">
        <v>497</v>
      </c>
      <c r="G8">
        <v>1</v>
      </c>
    </row>
    <row r="9" spans="1:7" x14ac:dyDescent="0.2">
      <c r="A9" t="s">
        <v>29</v>
      </c>
      <c r="B9">
        <v>1</v>
      </c>
      <c r="C9">
        <v>2</v>
      </c>
      <c r="D9">
        <v>0</v>
      </c>
      <c r="F9" t="s">
        <v>30</v>
      </c>
      <c r="G9">
        <v>11</v>
      </c>
    </row>
    <row r="10" spans="1:7" x14ac:dyDescent="0.2">
      <c r="A10" t="s">
        <v>30</v>
      </c>
      <c r="B10">
        <v>7</v>
      </c>
      <c r="C10">
        <v>9</v>
      </c>
      <c r="D10">
        <v>11</v>
      </c>
      <c r="F10" t="s">
        <v>31</v>
      </c>
      <c r="G10">
        <v>4</v>
      </c>
    </row>
    <row r="11" spans="1:7" x14ac:dyDescent="0.2">
      <c r="A11" t="s">
        <v>31</v>
      </c>
      <c r="B11">
        <v>2</v>
      </c>
      <c r="C11">
        <v>3</v>
      </c>
      <c r="D11">
        <v>4</v>
      </c>
    </row>
    <row r="12" spans="1:7" x14ac:dyDescent="0.2">
      <c r="A12" t="s">
        <v>497</v>
      </c>
      <c r="B12">
        <v>0</v>
      </c>
      <c r="C12">
        <v>0</v>
      </c>
      <c r="D12">
        <v>1</v>
      </c>
    </row>
    <row r="14" spans="1:7" x14ac:dyDescent="0.2">
      <c r="A14" s="11" t="s">
        <v>32</v>
      </c>
    </row>
    <row r="16" spans="1:7" x14ac:dyDescent="0.2">
      <c r="B16">
        <v>2002</v>
      </c>
    </row>
    <row r="17" spans="1:2" x14ac:dyDescent="0.2">
      <c r="A17" t="s">
        <v>23</v>
      </c>
      <c r="B17">
        <v>2</v>
      </c>
    </row>
    <row r="18" spans="1:2" x14ac:dyDescent="0.2">
      <c r="A18" t="s">
        <v>24</v>
      </c>
      <c r="B18">
        <v>1</v>
      </c>
    </row>
    <row r="19" spans="1:2" x14ac:dyDescent="0.2">
      <c r="A19" t="s">
        <v>30</v>
      </c>
      <c r="B19">
        <v>1</v>
      </c>
    </row>
    <row r="20" spans="1:2" x14ac:dyDescent="0.2">
      <c r="A20" t="s">
        <v>27</v>
      </c>
      <c r="B20">
        <v>2</v>
      </c>
    </row>
    <row r="21" spans="1:2" x14ac:dyDescent="0.2">
      <c r="A21" t="s">
        <v>31</v>
      </c>
      <c r="B21">
        <v>1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27C51-3DFA-473E-9965-A5154B0BE5F0}">
  <dimension ref="T1:T259"/>
  <sheetViews>
    <sheetView zoomScaleNormal="100" workbookViewId="0">
      <selection activeCell="I35" sqref="I35"/>
    </sheetView>
  </sheetViews>
  <sheetFormatPr baseColWidth="10" defaultRowHeight="12.75" x14ac:dyDescent="0.2"/>
  <cols>
    <col min="1" max="105" width="1" customWidth="1"/>
    <col min="106" max="180" width="1.7109375" customWidth="1"/>
  </cols>
  <sheetData>
    <row r="1" ht="4.9000000000000004" customHeight="1" x14ac:dyDescent="0.2"/>
    <row r="2" ht="4.9000000000000004" customHeight="1" x14ac:dyDescent="0.2"/>
    <row r="3" ht="4.9000000000000004" customHeight="1" x14ac:dyDescent="0.2"/>
    <row r="4" ht="4.9000000000000004" customHeight="1" x14ac:dyDescent="0.2"/>
    <row r="5" ht="4.9000000000000004" customHeight="1" x14ac:dyDescent="0.2"/>
    <row r="6" ht="4.9000000000000004" customHeight="1" x14ac:dyDescent="0.2"/>
    <row r="7" ht="4.9000000000000004" customHeight="1" x14ac:dyDescent="0.2"/>
    <row r="8" ht="4.9000000000000004" customHeight="1" x14ac:dyDescent="0.2"/>
    <row r="9" ht="4.9000000000000004" customHeight="1" x14ac:dyDescent="0.2"/>
    <row r="10" ht="4.9000000000000004" customHeight="1" x14ac:dyDescent="0.2"/>
    <row r="11" ht="4.9000000000000004" customHeight="1" x14ac:dyDescent="0.2"/>
    <row r="12" ht="4.9000000000000004" customHeight="1" x14ac:dyDescent="0.2"/>
    <row r="13" ht="4.9000000000000004" customHeight="1" x14ac:dyDescent="0.2"/>
    <row r="14" ht="4.9000000000000004" customHeight="1" x14ac:dyDescent="0.2"/>
    <row r="15" ht="4.9000000000000004" customHeight="1" x14ac:dyDescent="0.2"/>
    <row r="16" ht="4.9000000000000004" customHeight="1" x14ac:dyDescent="0.2"/>
    <row r="17" ht="4.9000000000000004" customHeight="1" x14ac:dyDescent="0.2"/>
    <row r="18" ht="4.9000000000000004" customHeight="1" x14ac:dyDescent="0.2"/>
    <row r="19" ht="4.9000000000000004" customHeight="1" x14ac:dyDescent="0.2"/>
    <row r="20" ht="4.9000000000000004" customHeight="1" x14ac:dyDescent="0.2"/>
    <row r="21" ht="4.9000000000000004" customHeight="1" x14ac:dyDescent="0.2"/>
    <row r="22" ht="4.9000000000000004" customHeight="1" x14ac:dyDescent="0.2"/>
    <row r="23" ht="4.9000000000000004" customHeight="1" x14ac:dyDescent="0.2"/>
    <row r="24" ht="4.9000000000000004" customHeight="1" x14ac:dyDescent="0.2"/>
    <row r="25" ht="4.9000000000000004" customHeight="1" x14ac:dyDescent="0.2"/>
    <row r="26" ht="4.9000000000000004" customHeight="1" x14ac:dyDescent="0.2"/>
    <row r="27" ht="4.9000000000000004" customHeight="1" x14ac:dyDescent="0.2"/>
    <row r="28" ht="4.9000000000000004" customHeight="1" x14ac:dyDescent="0.2"/>
    <row r="29" ht="4.9000000000000004" customHeight="1" x14ac:dyDescent="0.2"/>
    <row r="30" ht="4.9000000000000004" customHeight="1" x14ac:dyDescent="0.2"/>
    <row r="31" ht="4.9000000000000004" customHeight="1" x14ac:dyDescent="0.2"/>
    <row r="32" ht="4.9000000000000004" customHeight="1" x14ac:dyDescent="0.2"/>
    <row r="33" spans="20:20" ht="4.9000000000000004" customHeight="1" x14ac:dyDescent="0.2"/>
    <row r="34" spans="20:20" ht="4.9000000000000004" customHeight="1" x14ac:dyDescent="0.2"/>
    <row r="35" spans="20:20" ht="4.9000000000000004" customHeight="1" x14ac:dyDescent="0.2"/>
    <row r="36" spans="20:20" ht="4.9000000000000004" customHeight="1" x14ac:dyDescent="0.2"/>
    <row r="37" spans="20:20" ht="4.9000000000000004" customHeight="1" x14ac:dyDescent="0.2"/>
    <row r="38" spans="20:20" ht="4.9000000000000004" customHeight="1" x14ac:dyDescent="0.2">
      <c r="T38" s="4"/>
    </row>
    <row r="39" spans="20:20" ht="4.9000000000000004" customHeight="1" x14ac:dyDescent="0.2"/>
    <row r="40" spans="20:20" ht="4.9000000000000004" customHeight="1" x14ac:dyDescent="0.2"/>
    <row r="41" spans="20:20" ht="4.9000000000000004" customHeight="1" x14ac:dyDescent="0.2"/>
    <row r="42" spans="20:20" ht="4.9000000000000004" customHeight="1" x14ac:dyDescent="0.2"/>
    <row r="43" spans="20:20" ht="4.9000000000000004" customHeight="1" x14ac:dyDescent="0.2"/>
    <row r="44" spans="20:20" ht="4.9000000000000004" customHeight="1" x14ac:dyDescent="0.2"/>
    <row r="45" spans="20:20" ht="4.9000000000000004" customHeight="1" x14ac:dyDescent="0.2"/>
    <row r="46" spans="20:20" ht="4.9000000000000004" customHeight="1" x14ac:dyDescent="0.2"/>
    <row r="47" spans="20:20" ht="4.9000000000000004" customHeight="1" x14ac:dyDescent="0.2"/>
    <row r="48" spans="20:20" ht="4.9000000000000004" customHeight="1" x14ac:dyDescent="0.2"/>
    <row r="49" ht="4.9000000000000004" customHeight="1" x14ac:dyDescent="0.2"/>
    <row r="50" ht="4.9000000000000004" customHeight="1" x14ac:dyDescent="0.2"/>
    <row r="51" ht="4.9000000000000004" customHeight="1" x14ac:dyDescent="0.2"/>
    <row r="52" ht="4.9000000000000004" customHeight="1" x14ac:dyDescent="0.2"/>
    <row r="53" ht="4.9000000000000004" customHeight="1" x14ac:dyDescent="0.2"/>
    <row r="54" ht="4.9000000000000004" customHeight="1" x14ac:dyDescent="0.2"/>
    <row r="55" ht="4.9000000000000004" customHeight="1" x14ac:dyDescent="0.2"/>
    <row r="56" ht="4.9000000000000004" customHeight="1" x14ac:dyDescent="0.2"/>
    <row r="57" ht="4.9000000000000004" customHeight="1" x14ac:dyDescent="0.2"/>
    <row r="58" ht="4.9000000000000004" customHeight="1" x14ac:dyDescent="0.2"/>
    <row r="59" ht="4.9000000000000004" customHeight="1" x14ac:dyDescent="0.2"/>
    <row r="60" ht="4.9000000000000004" customHeight="1" x14ac:dyDescent="0.2"/>
    <row r="61" ht="4.9000000000000004" customHeight="1" x14ac:dyDescent="0.2"/>
    <row r="62" ht="4.9000000000000004" customHeight="1" x14ac:dyDescent="0.2"/>
    <row r="63" ht="4.9000000000000004" customHeight="1" x14ac:dyDescent="0.2"/>
    <row r="64" ht="4.9000000000000004" customHeight="1" x14ac:dyDescent="0.2"/>
    <row r="65" ht="4.9000000000000004" customHeight="1" x14ac:dyDescent="0.2"/>
    <row r="66" ht="4.9000000000000004" customHeight="1" x14ac:dyDescent="0.2"/>
    <row r="67" ht="4.9000000000000004" customHeight="1" x14ac:dyDescent="0.2"/>
    <row r="68" ht="4.9000000000000004" customHeight="1" x14ac:dyDescent="0.2"/>
    <row r="69" ht="4.9000000000000004" customHeight="1" x14ac:dyDescent="0.2"/>
    <row r="70" ht="4.9000000000000004" customHeight="1" x14ac:dyDescent="0.2"/>
    <row r="71" ht="4.9000000000000004" customHeight="1" x14ac:dyDescent="0.2"/>
    <row r="72" ht="4.9000000000000004" customHeight="1" x14ac:dyDescent="0.2"/>
    <row r="73" ht="4.9000000000000004" customHeight="1" x14ac:dyDescent="0.2"/>
    <row r="74" ht="4.9000000000000004" customHeight="1" x14ac:dyDescent="0.2"/>
    <row r="75" ht="4.9000000000000004" customHeight="1" x14ac:dyDescent="0.2"/>
    <row r="76" ht="4.9000000000000004" customHeight="1" x14ac:dyDescent="0.2"/>
    <row r="77" ht="4.9000000000000004" customHeight="1" x14ac:dyDescent="0.2"/>
    <row r="78" ht="4.9000000000000004" customHeight="1" x14ac:dyDescent="0.2"/>
    <row r="79" ht="4.9000000000000004" customHeight="1" x14ac:dyDescent="0.2"/>
    <row r="80" ht="4.9000000000000004" customHeight="1" x14ac:dyDescent="0.2"/>
    <row r="81" ht="4.9000000000000004" customHeight="1" x14ac:dyDescent="0.2"/>
    <row r="82" ht="4.9000000000000004" customHeight="1" x14ac:dyDescent="0.2"/>
    <row r="83" ht="4.9000000000000004" customHeight="1" x14ac:dyDescent="0.2"/>
    <row r="84" ht="4.9000000000000004" customHeight="1" x14ac:dyDescent="0.2"/>
    <row r="85" ht="4.9000000000000004" customHeight="1" x14ac:dyDescent="0.2"/>
    <row r="86" ht="4.9000000000000004" customHeight="1" x14ac:dyDescent="0.2"/>
    <row r="87" ht="4.9000000000000004" customHeight="1" x14ac:dyDescent="0.2"/>
    <row r="88" ht="4.9000000000000004" customHeight="1" x14ac:dyDescent="0.2"/>
    <row r="89" ht="4.9000000000000004" customHeight="1" x14ac:dyDescent="0.2"/>
    <row r="90" ht="4.9000000000000004" customHeight="1" x14ac:dyDescent="0.2"/>
    <row r="91" ht="4.9000000000000004" customHeight="1" x14ac:dyDescent="0.2"/>
    <row r="92" ht="4.9000000000000004" customHeight="1" x14ac:dyDescent="0.2"/>
    <row r="93" ht="4.9000000000000004" customHeight="1" x14ac:dyDescent="0.2"/>
    <row r="94" ht="4.9000000000000004" customHeight="1" x14ac:dyDescent="0.2"/>
    <row r="95" ht="4.9000000000000004" customHeight="1" x14ac:dyDescent="0.2"/>
    <row r="96" ht="4.9000000000000004" customHeight="1" x14ac:dyDescent="0.2"/>
    <row r="97" ht="4.9000000000000004" customHeight="1" x14ac:dyDescent="0.2"/>
    <row r="98" ht="4.9000000000000004" customHeight="1" x14ac:dyDescent="0.2"/>
    <row r="99" ht="4.9000000000000004" customHeight="1" x14ac:dyDescent="0.2"/>
    <row r="100" ht="4.9000000000000004" customHeight="1" x14ac:dyDescent="0.2"/>
    <row r="101" ht="4.9000000000000004" customHeight="1" x14ac:dyDescent="0.2"/>
    <row r="102" ht="4.9000000000000004" customHeight="1" x14ac:dyDescent="0.2"/>
    <row r="103" ht="4.9000000000000004" customHeight="1" x14ac:dyDescent="0.2"/>
    <row r="104" ht="4.9000000000000004" customHeight="1" x14ac:dyDescent="0.2"/>
    <row r="105" ht="4.9000000000000004" customHeight="1" x14ac:dyDescent="0.2"/>
    <row r="106" ht="4.9000000000000004" customHeight="1" x14ac:dyDescent="0.2"/>
    <row r="107" ht="4.9000000000000004" customHeight="1" x14ac:dyDescent="0.2"/>
    <row r="108" ht="4.9000000000000004" customHeight="1" x14ac:dyDescent="0.2"/>
    <row r="109" ht="4.9000000000000004" customHeight="1" x14ac:dyDescent="0.2"/>
    <row r="110" ht="4.9000000000000004" customHeight="1" x14ac:dyDescent="0.2"/>
    <row r="111" ht="4.9000000000000004" customHeight="1" x14ac:dyDescent="0.2"/>
    <row r="112" ht="4.9000000000000004" customHeight="1" x14ac:dyDescent="0.2"/>
    <row r="113" ht="4.9000000000000004" customHeight="1" x14ac:dyDescent="0.2"/>
    <row r="114" ht="4.9000000000000004" customHeight="1" x14ac:dyDescent="0.2"/>
    <row r="115" ht="4.9000000000000004" customHeight="1" x14ac:dyDescent="0.2"/>
    <row r="116" ht="4.9000000000000004" customHeight="1" x14ac:dyDescent="0.2"/>
    <row r="117" ht="4.9000000000000004" customHeight="1" x14ac:dyDescent="0.2"/>
    <row r="118" ht="4.9000000000000004" customHeight="1" x14ac:dyDescent="0.2"/>
    <row r="119" ht="4.9000000000000004" customHeight="1" x14ac:dyDescent="0.2"/>
    <row r="120" ht="4.9000000000000004" customHeight="1" x14ac:dyDescent="0.2"/>
    <row r="121" ht="4.9000000000000004" customHeight="1" x14ac:dyDescent="0.2"/>
    <row r="122" ht="4.9000000000000004" customHeight="1" x14ac:dyDescent="0.2"/>
    <row r="123" ht="4.9000000000000004" customHeight="1" x14ac:dyDescent="0.2"/>
    <row r="124" ht="4.9000000000000004" customHeight="1" x14ac:dyDescent="0.2"/>
    <row r="125" ht="4.9000000000000004" customHeight="1" x14ac:dyDescent="0.2"/>
    <row r="126" ht="4.9000000000000004" customHeight="1" x14ac:dyDescent="0.2"/>
    <row r="127" ht="4.9000000000000004" customHeight="1" x14ac:dyDescent="0.2"/>
    <row r="128" ht="4.9000000000000004" customHeight="1" x14ac:dyDescent="0.2"/>
    <row r="129" ht="4.9000000000000004" customHeight="1" x14ac:dyDescent="0.2"/>
    <row r="130" ht="4.9000000000000004" customHeight="1" x14ac:dyDescent="0.2"/>
    <row r="131" ht="4.9000000000000004" customHeight="1" x14ac:dyDescent="0.2"/>
    <row r="132" ht="4.9000000000000004" customHeight="1" x14ac:dyDescent="0.2"/>
    <row r="133" ht="4.9000000000000004" customHeight="1" x14ac:dyDescent="0.2"/>
    <row r="134" ht="4.9000000000000004" customHeight="1" x14ac:dyDescent="0.2"/>
    <row r="135" ht="4.9000000000000004" customHeight="1" x14ac:dyDescent="0.2"/>
    <row r="136" ht="4.9000000000000004" customHeight="1" x14ac:dyDescent="0.2"/>
    <row r="137" ht="4.9000000000000004" customHeight="1" x14ac:dyDescent="0.2"/>
    <row r="138" ht="4.9000000000000004" customHeight="1" x14ac:dyDescent="0.2"/>
    <row r="139" ht="4.9000000000000004" customHeight="1" x14ac:dyDescent="0.2"/>
    <row r="140" ht="4.9000000000000004" customHeight="1" x14ac:dyDescent="0.2"/>
    <row r="141" ht="4.9000000000000004" customHeight="1" x14ac:dyDescent="0.2"/>
    <row r="142" ht="4.9000000000000004" customHeight="1" x14ac:dyDescent="0.2"/>
    <row r="143" ht="4.9000000000000004" customHeight="1" x14ac:dyDescent="0.2"/>
    <row r="144" ht="4.9000000000000004" customHeight="1" x14ac:dyDescent="0.2"/>
    <row r="145" ht="4.9000000000000004" customHeight="1" x14ac:dyDescent="0.2"/>
    <row r="146" ht="4.9000000000000004" customHeight="1" x14ac:dyDescent="0.2"/>
    <row r="147" ht="4.9000000000000004" customHeight="1" x14ac:dyDescent="0.2"/>
    <row r="148" ht="4.9000000000000004" customHeight="1" x14ac:dyDescent="0.2"/>
    <row r="149" ht="4.9000000000000004" customHeight="1" x14ac:dyDescent="0.2"/>
    <row r="150" ht="4.9000000000000004" customHeight="1" x14ac:dyDescent="0.2"/>
    <row r="151" ht="4.9000000000000004" customHeight="1" x14ac:dyDescent="0.2"/>
    <row r="152" ht="4.9000000000000004" customHeight="1" x14ac:dyDescent="0.2"/>
    <row r="153" ht="4.9000000000000004" customHeight="1" x14ac:dyDescent="0.2"/>
    <row r="154" ht="4.9000000000000004" customHeight="1" x14ac:dyDescent="0.2"/>
    <row r="155" ht="4.9000000000000004" customHeight="1" x14ac:dyDescent="0.2"/>
    <row r="156" ht="4.9000000000000004" customHeight="1" x14ac:dyDescent="0.2"/>
    <row r="157" ht="4.9000000000000004" customHeight="1" x14ac:dyDescent="0.2"/>
    <row r="158" ht="4.9000000000000004" customHeight="1" x14ac:dyDescent="0.2"/>
    <row r="159" ht="4.9000000000000004" customHeight="1" x14ac:dyDescent="0.2"/>
    <row r="160" ht="4.9000000000000004" customHeight="1" x14ac:dyDescent="0.2"/>
    <row r="161" ht="4.9000000000000004" customHeight="1" x14ac:dyDescent="0.2"/>
    <row r="162" ht="4.9000000000000004" customHeight="1" x14ac:dyDescent="0.2"/>
    <row r="163" ht="4.9000000000000004" customHeight="1" x14ac:dyDescent="0.2"/>
    <row r="164" ht="9.9499999999999993" customHeight="1" x14ac:dyDescent="0.2"/>
    <row r="165" ht="9.9499999999999993" customHeight="1" x14ac:dyDescent="0.2"/>
    <row r="166" ht="9.9499999999999993" customHeight="1" x14ac:dyDescent="0.2"/>
    <row r="167" ht="9.9499999999999993" customHeight="1" x14ac:dyDescent="0.2"/>
    <row r="168" ht="9.9499999999999993" customHeight="1" x14ac:dyDescent="0.2"/>
    <row r="169" ht="9.9499999999999993" customHeight="1" x14ac:dyDescent="0.2"/>
    <row r="170" ht="9.9499999999999993" customHeight="1" x14ac:dyDescent="0.2"/>
    <row r="171" ht="9.9499999999999993" customHeight="1" x14ac:dyDescent="0.2"/>
    <row r="172" ht="9.9499999999999993" customHeight="1" x14ac:dyDescent="0.2"/>
    <row r="173" ht="9.9499999999999993" customHeight="1" x14ac:dyDescent="0.2"/>
    <row r="174" ht="9.9499999999999993" customHeight="1" x14ac:dyDescent="0.2"/>
    <row r="175" ht="9.9499999999999993" customHeight="1" x14ac:dyDescent="0.2"/>
    <row r="176" ht="9.9499999999999993" customHeight="1" x14ac:dyDescent="0.2"/>
    <row r="177" ht="9.9499999999999993" customHeight="1" x14ac:dyDescent="0.2"/>
    <row r="178" ht="9.9499999999999993" customHeight="1" x14ac:dyDescent="0.2"/>
    <row r="179" ht="9.9499999999999993" customHeight="1" x14ac:dyDescent="0.2"/>
    <row r="180" ht="9.9499999999999993" customHeight="1" x14ac:dyDescent="0.2"/>
    <row r="181" ht="9.9499999999999993" customHeight="1" x14ac:dyDescent="0.2"/>
    <row r="182" ht="9.9499999999999993" customHeight="1" x14ac:dyDescent="0.2"/>
    <row r="183" ht="9.9499999999999993" customHeight="1" x14ac:dyDescent="0.2"/>
    <row r="184" ht="9.9499999999999993" customHeight="1" x14ac:dyDescent="0.2"/>
    <row r="185" ht="9.9499999999999993" customHeight="1" x14ac:dyDescent="0.2"/>
    <row r="186" ht="9.9499999999999993" customHeight="1" x14ac:dyDescent="0.2"/>
    <row r="187" ht="9.9499999999999993" customHeight="1" x14ac:dyDescent="0.2"/>
    <row r="188" ht="9.9499999999999993" customHeight="1" x14ac:dyDescent="0.2"/>
    <row r="189" ht="9.9499999999999993" customHeight="1" x14ac:dyDescent="0.2"/>
    <row r="190" ht="9.9499999999999993" customHeight="1" x14ac:dyDescent="0.2"/>
    <row r="191" ht="9.9499999999999993" customHeight="1" x14ac:dyDescent="0.2"/>
    <row r="192" ht="9.9499999999999993" customHeight="1" x14ac:dyDescent="0.2"/>
    <row r="193" ht="9.9499999999999993" customHeight="1" x14ac:dyDescent="0.2"/>
    <row r="194" ht="9.9499999999999993" customHeight="1" x14ac:dyDescent="0.2"/>
    <row r="195" ht="9.9499999999999993" customHeight="1" x14ac:dyDescent="0.2"/>
    <row r="196" ht="9.9499999999999993" customHeight="1" x14ac:dyDescent="0.2"/>
    <row r="197" ht="9.9499999999999993" customHeight="1" x14ac:dyDescent="0.2"/>
    <row r="198" ht="9.9499999999999993" customHeight="1" x14ac:dyDescent="0.2"/>
    <row r="199" ht="9.9499999999999993" customHeight="1" x14ac:dyDescent="0.2"/>
    <row r="200" ht="9.9499999999999993" customHeight="1" x14ac:dyDescent="0.2"/>
    <row r="201" ht="9.9499999999999993" customHeight="1" x14ac:dyDescent="0.2"/>
    <row r="202" ht="9.9499999999999993" customHeight="1" x14ac:dyDescent="0.2"/>
    <row r="203" ht="9.9499999999999993" customHeight="1" x14ac:dyDescent="0.2"/>
    <row r="204" ht="9.9499999999999993" customHeight="1" x14ac:dyDescent="0.2"/>
    <row r="205" ht="9.9499999999999993" customHeight="1" x14ac:dyDescent="0.2"/>
    <row r="206" ht="9.9499999999999993" customHeight="1" x14ac:dyDescent="0.2"/>
    <row r="207" ht="9.9499999999999993" customHeight="1" x14ac:dyDescent="0.2"/>
    <row r="208" ht="9.9499999999999993" customHeight="1" x14ac:dyDescent="0.2"/>
    <row r="209" ht="9.9499999999999993" customHeight="1" x14ac:dyDescent="0.2"/>
    <row r="210" ht="9.9499999999999993" customHeight="1" x14ac:dyDescent="0.2"/>
    <row r="211" ht="9.9499999999999993" customHeight="1" x14ac:dyDescent="0.2"/>
    <row r="212" ht="9.9499999999999993" customHeight="1" x14ac:dyDescent="0.2"/>
    <row r="213" ht="9.9499999999999993" customHeight="1" x14ac:dyDescent="0.2"/>
    <row r="214" ht="9.9499999999999993" customHeight="1" x14ac:dyDescent="0.2"/>
    <row r="215" ht="9.9499999999999993" customHeight="1" x14ac:dyDescent="0.2"/>
    <row r="216" ht="9.9499999999999993" customHeight="1" x14ac:dyDescent="0.2"/>
    <row r="217" ht="9.9499999999999993" customHeight="1" x14ac:dyDescent="0.2"/>
    <row r="218" ht="9.9499999999999993" customHeight="1" x14ac:dyDescent="0.2"/>
    <row r="219" ht="9.9499999999999993" customHeight="1" x14ac:dyDescent="0.2"/>
    <row r="220" ht="9.9499999999999993" customHeight="1" x14ac:dyDescent="0.2"/>
    <row r="221" ht="9.9499999999999993" customHeight="1" x14ac:dyDescent="0.2"/>
    <row r="222" ht="9.9499999999999993" customHeight="1" x14ac:dyDescent="0.2"/>
    <row r="223" ht="9.9499999999999993" customHeight="1" x14ac:dyDescent="0.2"/>
    <row r="224" ht="9.9499999999999993" customHeight="1" x14ac:dyDescent="0.2"/>
    <row r="225" ht="9.9499999999999993" customHeight="1" x14ac:dyDescent="0.2"/>
    <row r="226" ht="9.9499999999999993" customHeight="1" x14ac:dyDescent="0.2"/>
    <row r="227" ht="9.9499999999999993" customHeight="1" x14ac:dyDescent="0.2"/>
    <row r="228" ht="9.9499999999999993" customHeight="1" x14ac:dyDescent="0.2"/>
    <row r="229" ht="9.9499999999999993" customHeight="1" x14ac:dyDescent="0.2"/>
    <row r="230" ht="9.9499999999999993" customHeight="1" x14ac:dyDescent="0.2"/>
    <row r="231" ht="9.9499999999999993" customHeight="1" x14ac:dyDescent="0.2"/>
    <row r="232" ht="9.9499999999999993" customHeight="1" x14ac:dyDescent="0.2"/>
    <row r="233" ht="9.9499999999999993" customHeight="1" x14ac:dyDescent="0.2"/>
    <row r="234" ht="9.9499999999999993" customHeight="1" x14ac:dyDescent="0.2"/>
    <row r="235" ht="9.9499999999999993" customHeight="1" x14ac:dyDescent="0.2"/>
    <row r="236" ht="9.9499999999999993" customHeight="1" x14ac:dyDescent="0.2"/>
    <row r="237" ht="9.9499999999999993" customHeight="1" x14ac:dyDescent="0.2"/>
    <row r="238" ht="9.9499999999999993" customHeight="1" x14ac:dyDescent="0.2"/>
    <row r="239" ht="9.9499999999999993" customHeight="1" x14ac:dyDescent="0.2"/>
    <row r="240" ht="9.9499999999999993" customHeight="1" x14ac:dyDescent="0.2"/>
    <row r="241" ht="9.9499999999999993" customHeight="1" x14ac:dyDescent="0.2"/>
    <row r="242" ht="9.9499999999999993" customHeight="1" x14ac:dyDescent="0.2"/>
    <row r="243" ht="9.9499999999999993" customHeight="1" x14ac:dyDescent="0.2"/>
    <row r="244" ht="9.9499999999999993" customHeight="1" x14ac:dyDescent="0.2"/>
    <row r="245" ht="9.9499999999999993" customHeight="1" x14ac:dyDescent="0.2"/>
    <row r="246" ht="9.9499999999999993" customHeight="1" x14ac:dyDescent="0.2"/>
    <row r="247" ht="9.9499999999999993" customHeight="1" x14ac:dyDescent="0.2"/>
    <row r="248" ht="9.9499999999999993" customHeight="1" x14ac:dyDescent="0.2"/>
    <row r="249" ht="9.9499999999999993" customHeight="1" x14ac:dyDescent="0.2"/>
    <row r="250" ht="9.9499999999999993" customHeight="1" x14ac:dyDescent="0.2"/>
    <row r="251" ht="9.9499999999999993" customHeight="1" x14ac:dyDescent="0.2"/>
    <row r="252" ht="9.9499999999999993" customHeight="1" x14ac:dyDescent="0.2"/>
    <row r="253" ht="9.9499999999999993" customHeight="1" x14ac:dyDescent="0.2"/>
    <row r="254" ht="9.9499999999999993" customHeight="1" x14ac:dyDescent="0.2"/>
    <row r="255" ht="9.9499999999999993" customHeight="1" x14ac:dyDescent="0.2"/>
    <row r="256" ht="9.9499999999999993" customHeight="1" x14ac:dyDescent="0.2"/>
    <row r="257" ht="9.9499999999999993" customHeight="1" x14ac:dyDescent="0.2"/>
    <row r="258" ht="9.9499999999999993" customHeight="1" x14ac:dyDescent="0.2"/>
    <row r="259" ht="9.9499999999999993" customHeight="1" x14ac:dyDescent="0.2"/>
  </sheetData>
  <phoneticPr fontId="14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>
    <oddHeader>&amp;R- 4 -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88AC5-A2A4-43F0-84CE-4AFA84609FB6}">
  <dimension ref="C1:K269"/>
  <sheetViews>
    <sheetView zoomScale="75" workbookViewId="0">
      <selection activeCell="I35" sqref="I35"/>
    </sheetView>
  </sheetViews>
  <sheetFormatPr baseColWidth="10" defaultColWidth="2.7109375" defaultRowHeight="12.75" x14ac:dyDescent="0.2"/>
  <cols>
    <col min="1" max="147" width="1" customWidth="1"/>
  </cols>
  <sheetData>
    <row r="1" spans="3:11" ht="5.0999999999999996" customHeight="1" x14ac:dyDescent="0.2"/>
    <row r="2" spans="3:11" ht="5.0999999999999996" customHeight="1" x14ac:dyDescent="0.2"/>
    <row r="3" spans="3:11" ht="5.0999999999999996" customHeight="1" x14ac:dyDescent="0.2"/>
    <row r="4" spans="3:11" ht="5.0999999999999996" customHeight="1" x14ac:dyDescent="0.2"/>
    <row r="5" spans="3:11" ht="5.0999999999999996" customHeight="1" x14ac:dyDescent="0.2">
      <c r="H5" s="2"/>
      <c r="I5" s="1"/>
      <c r="J5" s="1"/>
      <c r="K5" s="1"/>
    </row>
    <row r="6" spans="3:11" ht="5.0999999999999996" customHeight="1" x14ac:dyDescent="0.2">
      <c r="H6" s="3"/>
      <c r="I6" s="1"/>
      <c r="J6" s="1"/>
      <c r="K6" s="1"/>
    </row>
    <row r="7" spans="3:11" ht="5.0999999999999996" customHeight="1" x14ac:dyDescent="0.2"/>
    <row r="8" spans="3:11" ht="5.0999999999999996" customHeight="1" x14ac:dyDescent="0.2"/>
    <row r="9" spans="3:11" ht="5.0999999999999996" customHeight="1" x14ac:dyDescent="0.2">
      <c r="F9" s="2"/>
      <c r="G9" s="1"/>
    </row>
    <row r="10" spans="3:11" ht="5.0999999999999996" customHeight="1" x14ac:dyDescent="0.2">
      <c r="F10" s="1"/>
      <c r="G10" s="1"/>
    </row>
    <row r="11" spans="3:11" ht="5.0999999999999996" customHeight="1" x14ac:dyDescent="0.2"/>
    <row r="12" spans="3:11" ht="5.0999999999999996" customHeight="1" x14ac:dyDescent="0.2"/>
    <row r="13" spans="3:11" ht="5.0999999999999996" customHeight="1" x14ac:dyDescent="0.2"/>
    <row r="14" spans="3:11" ht="5.0999999999999996" customHeight="1" x14ac:dyDescent="0.2">
      <c r="C14" s="2"/>
      <c r="D14" s="1"/>
      <c r="F14" s="2"/>
      <c r="G14" s="1"/>
    </row>
    <row r="15" spans="3:11" ht="5.0999999999999996" customHeight="1" x14ac:dyDescent="0.2">
      <c r="C15" s="2"/>
      <c r="D15" s="3"/>
      <c r="F15" s="3"/>
      <c r="G15" s="3"/>
    </row>
    <row r="16" spans="3:11" ht="5.0999999999999996" customHeight="1" x14ac:dyDescent="0.2">
      <c r="C16" s="2"/>
      <c r="D16" s="1"/>
      <c r="F16" s="2"/>
      <c r="G16" s="1"/>
    </row>
    <row r="17" ht="5.0999999999999996" customHeight="1" x14ac:dyDescent="0.2"/>
    <row r="18" ht="5.0999999999999996" customHeight="1" x14ac:dyDescent="0.2"/>
    <row r="19" ht="5.0999999999999996" customHeight="1" x14ac:dyDescent="0.2"/>
    <row r="20" ht="5.0999999999999996" customHeight="1" x14ac:dyDescent="0.2"/>
    <row r="21" ht="5.0999999999999996" customHeight="1" x14ac:dyDescent="0.2"/>
    <row r="22" ht="5.0999999999999996" customHeight="1" x14ac:dyDescent="0.2"/>
    <row r="23" ht="5.0999999999999996" customHeight="1" x14ac:dyDescent="0.2"/>
    <row r="24" ht="5.0999999999999996" customHeight="1" x14ac:dyDescent="0.2"/>
    <row r="25" ht="5.0999999999999996" customHeight="1" x14ac:dyDescent="0.2"/>
    <row r="26" ht="5.0999999999999996" customHeight="1" x14ac:dyDescent="0.2"/>
    <row r="27" ht="5.0999999999999996" customHeight="1" x14ac:dyDescent="0.2"/>
    <row r="28" ht="5.0999999999999996" customHeight="1" x14ac:dyDescent="0.2"/>
    <row r="29" ht="5.0999999999999996" customHeight="1" x14ac:dyDescent="0.2"/>
    <row r="30" ht="5.0999999999999996" customHeight="1" x14ac:dyDescent="0.2"/>
    <row r="31" ht="5.0999999999999996" customHeight="1" x14ac:dyDescent="0.2"/>
    <row r="32" ht="5.0999999999999996" customHeight="1" x14ac:dyDescent="0.2"/>
    <row r="33" ht="5.0999999999999996" customHeight="1" x14ac:dyDescent="0.2"/>
    <row r="34" ht="5.0999999999999996" customHeight="1" x14ac:dyDescent="0.2"/>
    <row r="35" ht="5.0999999999999996" customHeight="1" x14ac:dyDescent="0.2"/>
    <row r="36" ht="5.0999999999999996" customHeight="1" x14ac:dyDescent="0.2"/>
    <row r="37" ht="5.0999999999999996" customHeight="1" x14ac:dyDescent="0.2"/>
    <row r="38" ht="5.0999999999999996" customHeight="1" x14ac:dyDescent="0.2"/>
    <row r="39" ht="5.0999999999999996" customHeight="1" x14ac:dyDescent="0.2"/>
    <row r="40" ht="5.0999999999999996" customHeight="1" x14ac:dyDescent="0.2"/>
    <row r="41" ht="5.0999999999999996" customHeight="1" x14ac:dyDescent="0.2"/>
    <row r="42" ht="5.0999999999999996" customHeight="1" x14ac:dyDescent="0.2"/>
    <row r="43" ht="5.0999999999999996" customHeight="1" x14ac:dyDescent="0.2"/>
    <row r="44" ht="5.0999999999999996" customHeight="1" x14ac:dyDescent="0.2"/>
    <row r="45" ht="5.0999999999999996" customHeight="1" x14ac:dyDescent="0.2"/>
    <row r="46" ht="5.0999999999999996" customHeight="1" x14ac:dyDescent="0.2"/>
    <row r="47" ht="5.0999999999999996" customHeight="1" x14ac:dyDescent="0.2"/>
    <row r="48" ht="5.0999999999999996" customHeight="1" x14ac:dyDescent="0.2"/>
    <row r="49" ht="5.0999999999999996" customHeight="1" x14ac:dyDescent="0.2"/>
    <row r="50" ht="5.0999999999999996" customHeight="1" x14ac:dyDescent="0.2"/>
    <row r="51" ht="5.0999999999999996" customHeight="1" x14ac:dyDescent="0.2"/>
    <row r="52" ht="5.0999999999999996" customHeight="1" x14ac:dyDescent="0.2"/>
    <row r="53" ht="5.0999999999999996" customHeight="1" x14ac:dyDescent="0.2"/>
    <row r="54" ht="5.0999999999999996" customHeight="1" x14ac:dyDescent="0.2"/>
    <row r="55" ht="5.0999999999999996" customHeight="1" x14ac:dyDescent="0.2"/>
    <row r="56" ht="5.0999999999999996" customHeight="1" x14ac:dyDescent="0.2"/>
    <row r="57" ht="5.0999999999999996" customHeight="1" x14ac:dyDescent="0.2"/>
    <row r="58" ht="5.0999999999999996" customHeight="1" x14ac:dyDescent="0.2"/>
    <row r="59" ht="5.0999999999999996" customHeight="1" x14ac:dyDescent="0.2"/>
    <row r="60" ht="5.0999999999999996" customHeight="1" x14ac:dyDescent="0.2"/>
    <row r="61" ht="5.0999999999999996" customHeight="1" x14ac:dyDescent="0.2"/>
    <row r="62" ht="5.0999999999999996" customHeight="1" x14ac:dyDescent="0.2"/>
    <row r="63" ht="5.0999999999999996" customHeight="1" x14ac:dyDescent="0.2"/>
    <row r="64" ht="5.0999999999999996" customHeight="1" x14ac:dyDescent="0.2"/>
    <row r="65" ht="5.0999999999999996" customHeight="1" x14ac:dyDescent="0.2"/>
    <row r="66" ht="5.0999999999999996" customHeight="1" x14ac:dyDescent="0.2"/>
    <row r="67" ht="5.0999999999999996" customHeight="1" x14ac:dyDescent="0.2"/>
    <row r="68" ht="5.0999999999999996" customHeight="1" x14ac:dyDescent="0.2"/>
    <row r="69" ht="5.0999999999999996" customHeight="1" x14ac:dyDescent="0.2"/>
    <row r="70" ht="5.0999999999999996" customHeight="1" x14ac:dyDescent="0.2"/>
    <row r="71" ht="5.0999999999999996" customHeight="1" x14ac:dyDescent="0.2"/>
    <row r="72" ht="5.0999999999999996" customHeight="1" x14ac:dyDescent="0.2"/>
    <row r="73" ht="5.0999999999999996" customHeight="1" x14ac:dyDescent="0.2"/>
    <row r="74" ht="5.0999999999999996" customHeight="1" x14ac:dyDescent="0.2"/>
    <row r="75" ht="5.0999999999999996" customHeight="1" x14ac:dyDescent="0.2"/>
    <row r="76" ht="5.0999999999999996" customHeight="1" x14ac:dyDescent="0.2"/>
    <row r="77" ht="5.0999999999999996" customHeight="1" x14ac:dyDescent="0.2"/>
    <row r="78" ht="5.0999999999999996" customHeight="1" x14ac:dyDescent="0.2"/>
    <row r="79" ht="5.0999999999999996" customHeight="1" x14ac:dyDescent="0.2"/>
    <row r="80" ht="5.0999999999999996" customHeight="1" x14ac:dyDescent="0.2"/>
    <row r="81" ht="5.0999999999999996" customHeight="1" x14ac:dyDescent="0.2"/>
    <row r="82" ht="5.0999999999999996" customHeight="1" x14ac:dyDescent="0.2"/>
    <row r="83" ht="5.0999999999999996" customHeight="1" x14ac:dyDescent="0.2"/>
    <row r="84" ht="5.0999999999999996" customHeight="1" x14ac:dyDescent="0.2"/>
    <row r="85" ht="5.0999999999999996" customHeight="1" x14ac:dyDescent="0.2"/>
    <row r="86" ht="5.0999999999999996" customHeight="1" x14ac:dyDescent="0.2"/>
    <row r="87" ht="5.0999999999999996" customHeight="1" x14ac:dyDescent="0.2"/>
    <row r="88" ht="5.0999999999999996" customHeight="1" x14ac:dyDescent="0.2"/>
    <row r="89" ht="5.0999999999999996" customHeight="1" x14ac:dyDescent="0.2"/>
    <row r="90" ht="5.0999999999999996" customHeight="1" x14ac:dyDescent="0.2"/>
    <row r="91" ht="5.0999999999999996" customHeight="1" x14ac:dyDescent="0.2"/>
    <row r="92" ht="5.0999999999999996" customHeight="1" x14ac:dyDescent="0.2"/>
    <row r="93" ht="5.0999999999999996" customHeight="1" x14ac:dyDescent="0.2"/>
    <row r="94" ht="5.0999999999999996" customHeight="1" x14ac:dyDescent="0.2"/>
    <row r="95" ht="5.0999999999999996" customHeight="1" x14ac:dyDescent="0.2"/>
    <row r="96" ht="5.0999999999999996" customHeight="1" x14ac:dyDescent="0.2"/>
    <row r="97" ht="5.0999999999999996" customHeight="1" x14ac:dyDescent="0.2"/>
    <row r="98" ht="5.0999999999999996" customHeight="1" x14ac:dyDescent="0.2"/>
    <row r="99" ht="5.0999999999999996" customHeight="1" x14ac:dyDescent="0.2"/>
    <row r="100" ht="5.0999999999999996" customHeight="1" x14ac:dyDescent="0.2"/>
    <row r="101" ht="5.0999999999999996" customHeight="1" x14ac:dyDescent="0.2"/>
    <row r="102" ht="5.0999999999999996" customHeight="1" x14ac:dyDescent="0.2"/>
    <row r="103" ht="5.0999999999999996" customHeight="1" x14ac:dyDescent="0.2"/>
    <row r="104" ht="5.0999999999999996" customHeight="1" x14ac:dyDescent="0.2"/>
    <row r="105" ht="5.0999999999999996" customHeight="1" x14ac:dyDescent="0.2"/>
    <row r="106" ht="5.0999999999999996" customHeight="1" x14ac:dyDescent="0.2"/>
    <row r="107" ht="5.0999999999999996" customHeight="1" x14ac:dyDescent="0.2"/>
    <row r="108" ht="5.0999999999999996" customHeight="1" x14ac:dyDescent="0.2"/>
    <row r="109" ht="5.0999999999999996" customHeight="1" x14ac:dyDescent="0.2"/>
    <row r="110" ht="5.0999999999999996" customHeight="1" x14ac:dyDescent="0.2"/>
    <row r="111" ht="5.0999999999999996" customHeight="1" x14ac:dyDescent="0.2"/>
    <row r="112" ht="5.0999999999999996" customHeight="1" x14ac:dyDescent="0.2"/>
    <row r="113" ht="5.0999999999999996" customHeight="1" x14ac:dyDescent="0.2"/>
    <row r="114" ht="5.0999999999999996" customHeight="1" x14ac:dyDescent="0.2"/>
    <row r="115" ht="5.0999999999999996" customHeight="1" x14ac:dyDescent="0.2"/>
    <row r="116" ht="5.0999999999999996" customHeight="1" x14ac:dyDescent="0.2"/>
    <row r="117" ht="5.0999999999999996" customHeight="1" x14ac:dyDescent="0.2"/>
    <row r="118" ht="5.0999999999999996" customHeight="1" x14ac:dyDescent="0.2"/>
    <row r="119" ht="5.0999999999999996" customHeight="1" x14ac:dyDescent="0.2"/>
    <row r="120" ht="5.0999999999999996" customHeight="1" x14ac:dyDescent="0.2"/>
    <row r="121" ht="5.0999999999999996" customHeight="1" x14ac:dyDescent="0.2"/>
    <row r="122" ht="5.0999999999999996" customHeight="1" x14ac:dyDescent="0.2"/>
    <row r="123" ht="5.0999999999999996" customHeight="1" x14ac:dyDescent="0.2"/>
    <row r="124" ht="5.0999999999999996" customHeight="1" x14ac:dyDescent="0.2"/>
    <row r="125" ht="5.0999999999999996" customHeight="1" x14ac:dyDescent="0.2"/>
    <row r="126" ht="5.0999999999999996" customHeight="1" x14ac:dyDescent="0.2"/>
    <row r="127" ht="5.0999999999999996" customHeight="1" x14ac:dyDescent="0.2"/>
    <row r="128" ht="5.0999999999999996" customHeight="1" x14ac:dyDescent="0.2"/>
    <row r="129" ht="5.0999999999999996" customHeight="1" x14ac:dyDescent="0.2"/>
    <row r="130" ht="5.0999999999999996" customHeight="1" x14ac:dyDescent="0.2"/>
    <row r="131" ht="5.0999999999999996" customHeight="1" x14ac:dyDescent="0.2"/>
    <row r="132" ht="5.0999999999999996" customHeight="1" x14ac:dyDescent="0.2"/>
    <row r="133" ht="5.0999999999999996" customHeight="1" x14ac:dyDescent="0.2"/>
    <row r="134" ht="5.0999999999999996" customHeight="1" x14ac:dyDescent="0.2"/>
    <row r="135" ht="5.0999999999999996" customHeight="1" x14ac:dyDescent="0.2"/>
    <row r="136" ht="5.0999999999999996" customHeight="1" x14ac:dyDescent="0.2"/>
    <row r="137" ht="5.0999999999999996" customHeight="1" x14ac:dyDescent="0.2"/>
    <row r="138" ht="5.0999999999999996" customHeight="1" x14ac:dyDescent="0.2"/>
    <row r="139" ht="5.0999999999999996" customHeight="1" x14ac:dyDescent="0.2"/>
    <row r="140" ht="5.0999999999999996" customHeight="1" x14ac:dyDescent="0.2"/>
    <row r="141" ht="5.0999999999999996" customHeight="1" x14ac:dyDescent="0.2"/>
    <row r="142" ht="5.0999999999999996" customHeight="1" x14ac:dyDescent="0.2"/>
    <row r="143" ht="5.0999999999999996" customHeight="1" x14ac:dyDescent="0.2"/>
    <row r="144" ht="5.0999999999999996" customHeight="1" x14ac:dyDescent="0.2"/>
    <row r="145" ht="5.0999999999999996" customHeight="1" x14ac:dyDescent="0.2"/>
    <row r="146" ht="5.0999999999999996" customHeight="1" x14ac:dyDescent="0.2"/>
    <row r="147" ht="5.0999999999999996" customHeight="1" x14ac:dyDescent="0.2"/>
    <row r="148" ht="5.0999999999999996" customHeight="1" x14ac:dyDescent="0.2"/>
    <row r="149" ht="5.0999999999999996" customHeight="1" x14ac:dyDescent="0.2"/>
    <row r="150" ht="5.0999999999999996" customHeight="1" x14ac:dyDescent="0.2"/>
    <row r="151" ht="5.0999999999999996" customHeight="1" x14ac:dyDescent="0.2"/>
    <row r="152" ht="5.0999999999999996" customHeight="1" x14ac:dyDescent="0.2"/>
    <row r="153" ht="5.0999999999999996" customHeight="1" x14ac:dyDescent="0.2"/>
    <row r="154" ht="5.0999999999999996" customHeight="1" x14ac:dyDescent="0.2"/>
    <row r="155" ht="5.0999999999999996" customHeight="1" x14ac:dyDescent="0.2"/>
    <row r="156" ht="5.0999999999999996" customHeight="1" x14ac:dyDescent="0.2"/>
    <row r="157" ht="5.0999999999999996" customHeight="1" x14ac:dyDescent="0.2"/>
    <row r="158" ht="5.0999999999999996" customHeight="1" x14ac:dyDescent="0.2"/>
    <row r="159" ht="5.0999999999999996" customHeight="1" x14ac:dyDescent="0.2"/>
    <row r="160" ht="5.0999999999999996" customHeight="1" x14ac:dyDescent="0.2"/>
    <row r="161" ht="5.0999999999999996" customHeight="1" x14ac:dyDescent="0.2"/>
    <row r="162" ht="5.0999999999999996" customHeight="1" x14ac:dyDescent="0.2"/>
    <row r="163" ht="5.0999999999999996" customHeight="1" x14ac:dyDescent="0.2"/>
    <row r="164" ht="5.0999999999999996" customHeight="1" x14ac:dyDescent="0.2"/>
    <row r="165" ht="5.0999999999999996" customHeight="1" x14ac:dyDescent="0.2"/>
    <row r="166" ht="5.0999999999999996" customHeight="1" x14ac:dyDescent="0.2"/>
    <row r="167" ht="5.0999999999999996" customHeight="1" x14ac:dyDescent="0.2"/>
    <row r="168" ht="5.0999999999999996" customHeight="1" x14ac:dyDescent="0.2"/>
    <row r="169" ht="5.0999999999999996" customHeight="1" x14ac:dyDescent="0.2"/>
    <row r="170" ht="5.0999999999999996" customHeight="1" x14ac:dyDescent="0.2"/>
    <row r="171" ht="5.0999999999999996" customHeight="1" x14ac:dyDescent="0.2"/>
    <row r="172" ht="5.0999999999999996" customHeight="1" x14ac:dyDescent="0.2"/>
    <row r="173" ht="5.0999999999999996" customHeight="1" x14ac:dyDescent="0.2"/>
    <row r="174" ht="5.0999999999999996" customHeight="1" x14ac:dyDescent="0.2"/>
    <row r="175" ht="5.0999999999999996" customHeight="1" x14ac:dyDescent="0.2"/>
    <row r="176" ht="5.0999999999999996" customHeight="1" x14ac:dyDescent="0.2"/>
    <row r="177" ht="5.0999999999999996" customHeight="1" x14ac:dyDescent="0.2"/>
    <row r="178" ht="5.0999999999999996" customHeight="1" x14ac:dyDescent="0.2"/>
    <row r="179" ht="5.0999999999999996" customHeight="1" x14ac:dyDescent="0.2"/>
    <row r="180" ht="5.0999999999999996" customHeight="1" x14ac:dyDescent="0.2"/>
    <row r="181" ht="5.0999999999999996" customHeight="1" x14ac:dyDescent="0.2"/>
    <row r="182" ht="5.0999999999999996" customHeight="1" x14ac:dyDescent="0.2"/>
    <row r="183" ht="5.0999999999999996" customHeight="1" x14ac:dyDescent="0.2"/>
    <row r="184" ht="5.0999999999999996" customHeight="1" x14ac:dyDescent="0.2"/>
    <row r="185" ht="5.0999999999999996" customHeight="1" x14ac:dyDescent="0.2"/>
    <row r="186" ht="5.0999999999999996" customHeight="1" x14ac:dyDescent="0.2"/>
    <row r="187" ht="5.0999999999999996" customHeight="1" x14ac:dyDescent="0.2"/>
    <row r="188" ht="5.0999999999999996" customHeight="1" x14ac:dyDescent="0.2"/>
    <row r="189" ht="5.0999999999999996" customHeight="1" x14ac:dyDescent="0.2"/>
    <row r="190" ht="5.0999999999999996" customHeight="1" x14ac:dyDescent="0.2"/>
    <row r="191" ht="5.0999999999999996" customHeight="1" x14ac:dyDescent="0.2"/>
    <row r="192" ht="5.0999999999999996" customHeight="1" x14ac:dyDescent="0.2"/>
    <row r="193" ht="5.0999999999999996" customHeight="1" x14ac:dyDescent="0.2"/>
    <row r="194" ht="5.0999999999999996" customHeight="1" x14ac:dyDescent="0.2"/>
    <row r="195" ht="5.0999999999999996" customHeight="1" x14ac:dyDescent="0.2"/>
    <row r="196" ht="5.0999999999999996" customHeight="1" x14ac:dyDescent="0.2"/>
    <row r="197" ht="5.0999999999999996" customHeight="1" x14ac:dyDescent="0.2"/>
    <row r="198" ht="5.0999999999999996" customHeight="1" x14ac:dyDescent="0.2"/>
    <row r="199" ht="5.0999999999999996" customHeight="1" x14ac:dyDescent="0.2"/>
    <row r="200" ht="5.0999999999999996" customHeight="1" x14ac:dyDescent="0.2"/>
    <row r="201" ht="5.0999999999999996" customHeight="1" x14ac:dyDescent="0.2"/>
    <row r="202" ht="5.0999999999999996" customHeight="1" x14ac:dyDescent="0.2"/>
    <row r="203" ht="5.0999999999999996" customHeight="1" x14ac:dyDescent="0.2"/>
    <row r="204" ht="5.0999999999999996" customHeight="1" x14ac:dyDescent="0.2"/>
    <row r="205" ht="5.0999999999999996" customHeight="1" x14ac:dyDescent="0.2"/>
    <row r="206" ht="5.0999999999999996" customHeight="1" x14ac:dyDescent="0.2"/>
    <row r="207" ht="5.0999999999999996" customHeight="1" x14ac:dyDescent="0.2"/>
    <row r="208" ht="5.0999999999999996" customHeight="1" x14ac:dyDescent="0.2"/>
    <row r="209" ht="5.0999999999999996" customHeight="1" x14ac:dyDescent="0.2"/>
    <row r="210" ht="5.0999999999999996" customHeight="1" x14ac:dyDescent="0.2"/>
    <row r="211" ht="5.0999999999999996" customHeight="1" x14ac:dyDescent="0.2"/>
    <row r="212" ht="5.0999999999999996" customHeight="1" x14ac:dyDescent="0.2"/>
    <row r="213" ht="5.0999999999999996" customHeight="1" x14ac:dyDescent="0.2"/>
    <row r="214" ht="5.0999999999999996" customHeight="1" x14ac:dyDescent="0.2"/>
    <row r="215" ht="5.0999999999999996" customHeight="1" x14ac:dyDescent="0.2"/>
    <row r="216" ht="5.0999999999999996" customHeight="1" x14ac:dyDescent="0.2"/>
    <row r="217" ht="5.0999999999999996" customHeight="1" x14ac:dyDescent="0.2"/>
    <row r="218" ht="5.0999999999999996" customHeight="1" x14ac:dyDescent="0.2"/>
    <row r="219" ht="5.0999999999999996" customHeight="1" x14ac:dyDescent="0.2"/>
    <row r="220" ht="5.0999999999999996" customHeight="1" x14ac:dyDescent="0.2"/>
    <row r="221" ht="5.0999999999999996" customHeight="1" x14ac:dyDescent="0.2"/>
    <row r="222" ht="5.0999999999999996" customHeight="1" x14ac:dyDescent="0.2"/>
    <row r="223" ht="5.0999999999999996" customHeight="1" x14ac:dyDescent="0.2"/>
    <row r="224" ht="5.0999999999999996" customHeight="1" x14ac:dyDescent="0.2"/>
    <row r="225" ht="5.0999999999999996" customHeight="1" x14ac:dyDescent="0.2"/>
    <row r="226" ht="5.0999999999999996" customHeight="1" x14ac:dyDescent="0.2"/>
    <row r="227" ht="5.0999999999999996" customHeight="1" x14ac:dyDescent="0.2"/>
    <row r="228" ht="5.0999999999999996" customHeight="1" x14ac:dyDescent="0.2"/>
    <row r="229" ht="5.0999999999999996" customHeight="1" x14ac:dyDescent="0.2"/>
    <row r="230" ht="5.0999999999999996" customHeight="1" x14ac:dyDescent="0.2"/>
    <row r="231" ht="5.0999999999999996" customHeight="1" x14ac:dyDescent="0.2"/>
    <row r="232" ht="5.0999999999999996" customHeight="1" x14ac:dyDescent="0.2"/>
    <row r="233" ht="5.0999999999999996" customHeight="1" x14ac:dyDescent="0.2"/>
    <row r="234" ht="5.0999999999999996" customHeight="1" x14ac:dyDescent="0.2"/>
    <row r="235" ht="5.0999999999999996" customHeight="1" x14ac:dyDescent="0.2"/>
    <row r="236" ht="5.0999999999999996" customHeight="1" x14ac:dyDescent="0.2"/>
    <row r="237" ht="5.0999999999999996" customHeight="1" x14ac:dyDescent="0.2"/>
    <row r="238" ht="5.0999999999999996" customHeight="1" x14ac:dyDescent="0.2"/>
    <row r="239" ht="5.0999999999999996" customHeight="1" x14ac:dyDescent="0.2"/>
    <row r="240" ht="5.0999999999999996" customHeight="1" x14ac:dyDescent="0.2"/>
    <row r="241" ht="5.0999999999999996" customHeight="1" x14ac:dyDescent="0.2"/>
    <row r="242" ht="5.0999999999999996" customHeight="1" x14ac:dyDescent="0.2"/>
    <row r="243" ht="5.0999999999999996" customHeight="1" x14ac:dyDescent="0.2"/>
    <row r="244" ht="5.0999999999999996" customHeight="1" x14ac:dyDescent="0.2"/>
    <row r="245" ht="5.0999999999999996" customHeight="1" x14ac:dyDescent="0.2"/>
    <row r="246" ht="5.0999999999999996" customHeight="1" x14ac:dyDescent="0.2"/>
    <row r="247" ht="5.0999999999999996" customHeight="1" x14ac:dyDescent="0.2"/>
    <row r="248" ht="5.0999999999999996" customHeight="1" x14ac:dyDescent="0.2"/>
    <row r="249" ht="5.0999999999999996" customHeight="1" x14ac:dyDescent="0.2"/>
    <row r="250" ht="5.0999999999999996" customHeight="1" x14ac:dyDescent="0.2"/>
    <row r="251" ht="5.0999999999999996" customHeight="1" x14ac:dyDescent="0.2"/>
    <row r="252" ht="5.0999999999999996" customHeight="1" x14ac:dyDescent="0.2"/>
    <row r="253" ht="5.0999999999999996" customHeight="1" x14ac:dyDescent="0.2"/>
    <row r="254" ht="5.0999999999999996" customHeight="1" x14ac:dyDescent="0.2"/>
    <row r="255" ht="5.0999999999999996" customHeight="1" x14ac:dyDescent="0.2"/>
    <row r="256" ht="5.0999999999999996" customHeight="1" x14ac:dyDescent="0.2"/>
    <row r="257" ht="5.0999999999999996" customHeight="1" x14ac:dyDescent="0.2"/>
    <row r="258" ht="5.0999999999999996" customHeight="1" x14ac:dyDescent="0.2"/>
    <row r="259" ht="5.0999999999999996" customHeight="1" x14ac:dyDescent="0.2"/>
    <row r="260" ht="5.0999999999999996" customHeight="1" x14ac:dyDescent="0.2"/>
    <row r="261" ht="5.0999999999999996" customHeight="1" x14ac:dyDescent="0.2"/>
    <row r="262" ht="5.0999999999999996" customHeight="1" x14ac:dyDescent="0.2"/>
    <row r="263" ht="5.0999999999999996" customHeight="1" x14ac:dyDescent="0.2"/>
    <row r="264" ht="5.0999999999999996" customHeight="1" x14ac:dyDescent="0.2"/>
    <row r="265" ht="5.0999999999999996" customHeight="1" x14ac:dyDescent="0.2"/>
    <row r="266" ht="5.0999999999999996" customHeight="1" x14ac:dyDescent="0.2"/>
    <row r="267" ht="5.0999999999999996" customHeight="1" x14ac:dyDescent="0.2"/>
    <row r="268" ht="5.0999999999999996" customHeight="1" x14ac:dyDescent="0.2"/>
    <row r="269" ht="5.0999999999999996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Header>&amp;R- 5 -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6FF8F-A5ED-4186-B0FE-DEEA4745A1AF}">
  <dimension ref="A1:K43"/>
  <sheetViews>
    <sheetView topLeftCell="A7" workbookViewId="0">
      <selection activeCell="J33" sqref="J33:K33"/>
    </sheetView>
  </sheetViews>
  <sheetFormatPr baseColWidth="10" defaultRowHeight="12.75" x14ac:dyDescent="0.2"/>
  <cols>
    <col min="1" max="1" width="22" customWidth="1"/>
    <col min="2" max="3" width="5" customWidth="1"/>
    <col min="4" max="5" width="9.28515625" customWidth="1"/>
    <col min="6" max="7" width="5" customWidth="1"/>
    <col min="8" max="9" width="9.28515625" customWidth="1"/>
    <col min="10" max="11" width="5" customWidth="1"/>
  </cols>
  <sheetData>
    <row r="1" spans="1:11" ht="15.75" x14ac:dyDescent="0.25">
      <c r="C1" s="76"/>
      <c r="H1" s="75"/>
    </row>
    <row r="2" spans="1:11" ht="15.75" x14ac:dyDescent="0.25">
      <c r="C2" s="76"/>
      <c r="H2" s="75"/>
    </row>
    <row r="3" spans="1:11" ht="15.75" x14ac:dyDescent="0.25">
      <c r="C3" s="76"/>
      <c r="H3" s="75"/>
    </row>
    <row r="4" spans="1:11" ht="15.75" x14ac:dyDescent="0.25">
      <c r="C4" s="76"/>
      <c r="H4" s="75"/>
    </row>
    <row r="5" spans="1:11" s="656" customFormat="1" ht="21" customHeight="1" x14ac:dyDescent="0.25">
      <c r="A5" s="136" t="s">
        <v>569</v>
      </c>
      <c r="B5" s="157"/>
    </row>
    <row r="6" spans="1:11" s="656" customFormat="1" ht="6.75" customHeight="1" x14ac:dyDescent="0.25">
      <c r="A6" s="136"/>
      <c r="B6" s="157"/>
    </row>
    <row r="7" spans="1:11" s="43" customFormat="1" ht="15" customHeight="1" x14ac:dyDescent="0.2">
      <c r="A7" s="449"/>
      <c r="B7" s="536"/>
      <c r="C7" s="450" t="s">
        <v>33</v>
      </c>
      <c r="D7" s="405">
        <v>2000</v>
      </c>
      <c r="E7" s="408">
        <v>2001</v>
      </c>
      <c r="F7" s="1069">
        <v>2002</v>
      </c>
      <c r="G7" s="1070"/>
      <c r="H7" s="595" t="s">
        <v>578</v>
      </c>
      <c r="I7" s="590" t="s">
        <v>712</v>
      </c>
      <c r="J7" s="480"/>
      <c r="K7" s="591"/>
    </row>
    <row r="8" spans="1:11" s="43" customFormat="1" ht="15" customHeight="1" x14ac:dyDescent="0.2">
      <c r="A8" s="67" t="s">
        <v>34</v>
      </c>
      <c r="B8" s="68"/>
      <c r="C8" s="18"/>
      <c r="D8" s="708">
        <v>6453</v>
      </c>
      <c r="E8" s="586">
        <v>6484</v>
      </c>
      <c r="F8" s="1071">
        <v>6670</v>
      </c>
      <c r="G8" s="1072"/>
      <c r="H8" s="587">
        <v>6563</v>
      </c>
      <c r="I8" s="588">
        <v>6477</v>
      </c>
      <c r="J8" s="181"/>
      <c r="K8" s="180"/>
    </row>
    <row r="9" spans="1:11" s="43" customFormat="1" ht="15" customHeight="1" x14ac:dyDescent="0.2">
      <c r="A9" s="40" t="s">
        <v>35</v>
      </c>
      <c r="B9" s="18"/>
      <c r="C9" s="18"/>
      <c r="D9" s="708">
        <v>3075</v>
      </c>
      <c r="E9" s="586">
        <v>3080</v>
      </c>
      <c r="F9" s="1071">
        <v>3231</v>
      </c>
      <c r="G9" s="1072"/>
      <c r="H9" s="587">
        <v>3169</v>
      </c>
      <c r="I9" s="592">
        <v>3124</v>
      </c>
      <c r="J9" s="593"/>
      <c r="K9" s="594"/>
    </row>
    <row r="10" spans="1:11" s="43" customFormat="1" ht="15" customHeight="1" x14ac:dyDescent="0.2">
      <c r="A10" s="40" t="s">
        <v>36</v>
      </c>
      <c r="B10" s="18"/>
      <c r="C10" s="18"/>
      <c r="D10" s="708">
        <v>3378</v>
      </c>
      <c r="E10" s="586">
        <v>3404</v>
      </c>
      <c r="F10" s="1071">
        <v>3439</v>
      </c>
      <c r="G10" s="1072"/>
      <c r="H10" s="587">
        <v>3394</v>
      </c>
      <c r="I10" s="589">
        <v>3353</v>
      </c>
      <c r="J10" s="91"/>
      <c r="K10" s="233"/>
    </row>
    <row r="11" spans="1:11" ht="12.75" customHeight="1" x14ac:dyDescent="0.2">
      <c r="I11" s="22"/>
      <c r="J11" s="22"/>
      <c r="K11" s="22"/>
    </row>
    <row r="12" spans="1:11" ht="21.75" customHeight="1" x14ac:dyDescent="0.25">
      <c r="A12" s="136" t="s">
        <v>568</v>
      </c>
      <c r="B12" s="11"/>
    </row>
    <row r="13" spans="1:11" ht="7.5" customHeight="1" x14ac:dyDescent="0.25">
      <c r="A13" s="136"/>
      <c r="B13" s="11"/>
    </row>
    <row r="14" spans="1:11" ht="15.75" customHeight="1" x14ac:dyDescent="0.2">
      <c r="A14" s="758" t="s">
        <v>585</v>
      </c>
      <c r="B14" s="759"/>
      <c r="C14" s="578"/>
      <c r="D14" s="578"/>
      <c r="E14" s="578"/>
      <c r="F14" s="578"/>
      <c r="G14" s="578"/>
      <c r="H14" s="578"/>
      <c r="I14" s="578"/>
      <c r="J14" s="578"/>
      <c r="K14" s="501"/>
    </row>
    <row r="15" spans="1:11" ht="9.9499999999999993" customHeight="1" x14ac:dyDescent="0.2">
      <c r="A15" s="760"/>
      <c r="B15" s="761"/>
      <c r="C15" s="570"/>
      <c r="D15" s="570"/>
      <c r="E15" s="570"/>
      <c r="F15" s="570"/>
      <c r="G15" s="570"/>
      <c r="H15" s="570"/>
      <c r="I15" s="570"/>
      <c r="J15" s="570"/>
      <c r="K15" s="762"/>
    </row>
    <row r="16" spans="1:11" ht="15" customHeight="1" x14ac:dyDescent="0.2">
      <c r="A16" s="72" t="s">
        <v>583</v>
      </c>
      <c r="B16" s="537"/>
      <c r="C16" s="47"/>
      <c r="D16" s="47"/>
      <c r="E16" s="47"/>
      <c r="F16" s="47"/>
      <c r="G16" s="47"/>
      <c r="H16" s="47"/>
      <c r="I16" s="231">
        <v>13</v>
      </c>
      <c r="J16" s="1073" t="s">
        <v>37</v>
      </c>
      <c r="K16" s="1074"/>
    </row>
    <row r="17" spans="1:11" ht="15" customHeight="1" x14ac:dyDescent="0.2">
      <c r="A17" s="41" t="s">
        <v>584</v>
      </c>
      <c r="B17" s="538"/>
      <c r="C17" s="18"/>
      <c r="D17" s="18"/>
      <c r="E17" s="18"/>
      <c r="F17" s="18"/>
      <c r="G17" s="18"/>
      <c r="H17" s="18"/>
      <c r="I17" s="12">
        <v>3</v>
      </c>
      <c r="J17" s="1073" t="s">
        <v>37</v>
      </c>
      <c r="K17" s="1074"/>
    </row>
    <row r="18" spans="1:11" ht="15" customHeight="1" thickBot="1" x14ac:dyDescent="0.25">
      <c r="A18" s="41" t="s">
        <v>38</v>
      </c>
      <c r="B18" s="538"/>
      <c r="C18" s="18"/>
      <c r="D18" s="18"/>
      <c r="E18" s="18"/>
      <c r="F18" s="18"/>
      <c r="G18" s="18"/>
      <c r="H18" s="18"/>
      <c r="I18" s="16">
        <v>5</v>
      </c>
      <c r="J18" s="1067" t="s">
        <v>37</v>
      </c>
      <c r="K18" s="1068"/>
    </row>
    <row r="19" spans="1:11" ht="15" customHeight="1" x14ac:dyDescent="0.2">
      <c r="A19" s="448"/>
      <c r="B19" s="539"/>
      <c r="C19" s="362"/>
      <c r="D19" s="362"/>
      <c r="E19" s="362"/>
      <c r="F19" s="362"/>
      <c r="G19" s="362"/>
      <c r="H19" s="386" t="s">
        <v>39</v>
      </c>
      <c r="I19" s="12">
        <f>SUM(I16:I18)</f>
        <v>21</v>
      </c>
      <c r="J19" s="1065" t="s">
        <v>37</v>
      </c>
      <c r="K19" s="1066"/>
    </row>
    <row r="20" spans="1:11" ht="15" customHeight="1" x14ac:dyDescent="0.2">
      <c r="I20" s="657"/>
      <c r="J20" s="9"/>
      <c r="K20" s="9"/>
    </row>
    <row r="21" spans="1:11" ht="15" customHeight="1" x14ac:dyDescent="0.2">
      <c r="I21" s="657"/>
      <c r="J21" s="9"/>
      <c r="K21" s="9"/>
    </row>
    <row r="22" spans="1:11" ht="21.75" customHeight="1" x14ac:dyDescent="0.2">
      <c r="A22" s="721" t="s">
        <v>567</v>
      </c>
      <c r="B22" s="299"/>
      <c r="C22" s="254"/>
      <c r="D22" s="254"/>
      <c r="E22" s="254"/>
      <c r="F22" s="254"/>
      <c r="G22" s="254"/>
      <c r="H22" s="300"/>
      <c r="I22" s="301"/>
      <c r="J22" s="301"/>
      <c r="K22" s="254"/>
    </row>
    <row r="23" spans="1:11" ht="15" customHeight="1" x14ac:dyDescent="0.2">
      <c r="A23" s="394"/>
      <c r="B23" s="395"/>
      <c r="C23" s="374"/>
      <c r="D23" s="374"/>
      <c r="E23" s="374"/>
      <c r="F23" s="374"/>
      <c r="G23" s="391"/>
      <c r="H23" s="400" t="s">
        <v>40</v>
      </c>
      <c r="I23" s="549" t="s">
        <v>41</v>
      </c>
      <c r="J23" s="1061" t="s">
        <v>42</v>
      </c>
      <c r="K23" s="1062"/>
    </row>
    <row r="24" spans="1:11" ht="15" customHeight="1" x14ac:dyDescent="0.2">
      <c r="A24" s="447">
        <v>38256</v>
      </c>
      <c r="B24" s="540"/>
      <c r="C24" s="362"/>
      <c r="D24" s="362"/>
      <c r="E24" s="362"/>
      <c r="F24" s="362"/>
      <c r="G24" s="353"/>
      <c r="H24" s="402" t="s">
        <v>43</v>
      </c>
      <c r="I24" s="419" t="s">
        <v>43</v>
      </c>
      <c r="J24" s="1063" t="s">
        <v>44</v>
      </c>
      <c r="K24" s="1064"/>
    </row>
    <row r="25" spans="1:11" ht="15" customHeight="1" x14ac:dyDescent="0.2">
      <c r="A25" s="632" t="s">
        <v>536</v>
      </c>
      <c r="B25" s="541"/>
      <c r="C25" s="48"/>
      <c r="D25" s="48"/>
      <c r="E25" s="48"/>
      <c r="F25" s="48"/>
      <c r="G25" s="529"/>
      <c r="H25" s="530"/>
      <c r="I25" s="52"/>
      <c r="J25" s="51"/>
      <c r="K25" s="50"/>
    </row>
    <row r="26" spans="1:11" ht="15" customHeight="1" x14ac:dyDescent="0.2">
      <c r="A26" s="346" t="s">
        <v>586</v>
      </c>
      <c r="B26" s="542"/>
      <c r="C26" s="525"/>
      <c r="D26" s="525"/>
      <c r="E26" s="525"/>
      <c r="F26" s="525"/>
      <c r="G26" s="526"/>
      <c r="H26" s="344"/>
      <c r="I26" s="51"/>
      <c r="J26" s="51"/>
      <c r="K26" s="345"/>
    </row>
    <row r="27" spans="1:11" ht="15" customHeight="1" x14ac:dyDescent="0.2">
      <c r="A27" s="346" t="s">
        <v>587</v>
      </c>
      <c r="B27" s="543"/>
      <c r="C27" s="525"/>
      <c r="D27" s="525"/>
      <c r="E27" s="525"/>
      <c r="F27" s="525"/>
      <c r="G27" s="526"/>
      <c r="H27" s="709">
        <v>1815</v>
      </c>
      <c r="I27" s="710">
        <v>1388</v>
      </c>
      <c r="J27" s="1059">
        <v>0.49</v>
      </c>
      <c r="K27" s="1060"/>
    </row>
    <row r="28" spans="1:11" ht="15" customHeight="1" x14ac:dyDescent="0.2">
      <c r="A28" s="346" t="s">
        <v>588</v>
      </c>
      <c r="B28" s="543"/>
      <c r="C28" s="525"/>
      <c r="D28" s="525"/>
      <c r="E28" s="525"/>
      <c r="F28" s="525"/>
      <c r="G28" s="526"/>
      <c r="H28" s="1052">
        <v>0.56000000000000005</v>
      </c>
      <c r="I28" s="710"/>
      <c r="J28" s="781"/>
      <c r="K28" s="711"/>
    </row>
    <row r="29" spans="1:11" ht="15" customHeight="1" thickBot="1" x14ac:dyDescent="0.25">
      <c r="A29" s="533"/>
      <c r="B29" s="544"/>
      <c r="C29" s="534"/>
      <c r="D29" s="534"/>
      <c r="E29" s="534"/>
      <c r="F29" s="534"/>
      <c r="G29" s="535"/>
      <c r="H29" s="712"/>
      <c r="I29" s="713"/>
      <c r="J29" s="713"/>
      <c r="K29" s="714"/>
    </row>
    <row r="30" spans="1:11" ht="15" customHeight="1" x14ac:dyDescent="0.2">
      <c r="A30" s="339" t="s">
        <v>537</v>
      </c>
      <c r="B30" s="543"/>
      <c r="C30" s="525"/>
      <c r="D30" s="525"/>
      <c r="E30" s="525"/>
      <c r="F30" s="525"/>
      <c r="G30" s="526"/>
      <c r="H30" s="9"/>
      <c r="I30" s="715"/>
      <c r="J30" s="715"/>
      <c r="K30" s="716"/>
    </row>
    <row r="31" spans="1:11" ht="15" customHeight="1" x14ac:dyDescent="0.2">
      <c r="A31" s="346" t="s">
        <v>589</v>
      </c>
      <c r="B31" s="543"/>
      <c r="C31" s="525"/>
      <c r="D31" s="525"/>
      <c r="E31" s="525"/>
      <c r="F31" s="525"/>
      <c r="G31" s="526"/>
      <c r="H31" s="674"/>
      <c r="I31" s="710"/>
      <c r="J31" s="710"/>
      <c r="K31" s="711"/>
    </row>
    <row r="32" spans="1:11" ht="15" customHeight="1" x14ac:dyDescent="0.2">
      <c r="A32" s="346" t="s">
        <v>590</v>
      </c>
      <c r="B32" s="543"/>
      <c r="C32" s="525"/>
      <c r="D32" s="525"/>
      <c r="E32" s="525"/>
      <c r="F32" s="525"/>
      <c r="G32" s="526"/>
      <c r="H32" s="674">
        <v>1778</v>
      </c>
      <c r="I32" s="710">
        <v>1365</v>
      </c>
      <c r="J32" s="1059">
        <v>0.49</v>
      </c>
      <c r="K32" s="1060"/>
    </row>
    <row r="33" spans="1:11" ht="15" customHeight="1" x14ac:dyDescent="0.2">
      <c r="A33" s="346" t="s">
        <v>713</v>
      </c>
      <c r="B33" s="543"/>
      <c r="C33" s="525"/>
      <c r="D33" s="525"/>
      <c r="E33" s="525"/>
      <c r="F33" s="525"/>
      <c r="G33" s="526"/>
      <c r="H33" s="1052">
        <v>0.56000000000000005</v>
      </c>
      <c r="I33" s="710"/>
      <c r="J33" s="1059"/>
      <c r="K33" s="1060"/>
    </row>
    <row r="34" spans="1:11" ht="15" customHeight="1" x14ac:dyDescent="0.2">
      <c r="A34" s="531"/>
      <c r="B34" s="527"/>
      <c r="C34" s="527"/>
      <c r="D34" s="527"/>
      <c r="E34" s="527"/>
      <c r="F34" s="527"/>
      <c r="G34" s="528"/>
      <c r="H34" s="532"/>
      <c r="I34" s="548"/>
      <c r="J34" s="548"/>
      <c r="K34" s="302"/>
    </row>
    <row r="35" spans="1:11" ht="26.25" customHeight="1" x14ac:dyDescent="0.2">
      <c r="A35" s="340"/>
      <c r="B35" s="340"/>
      <c r="C35" s="39"/>
      <c r="D35" s="39"/>
      <c r="E35" s="39"/>
      <c r="F35" s="39"/>
      <c r="G35" s="39"/>
      <c r="H35" s="341"/>
      <c r="I35" s="342"/>
      <c r="J35" s="342"/>
      <c r="K35" s="343"/>
    </row>
    <row r="36" spans="1:11" ht="15" customHeight="1" x14ac:dyDescent="0.2">
      <c r="A36" s="783" t="s">
        <v>32</v>
      </c>
      <c r="B36" s="340"/>
      <c r="C36" s="39"/>
      <c r="D36" s="39"/>
      <c r="E36" s="39"/>
      <c r="F36" s="39"/>
      <c r="G36" s="39"/>
      <c r="H36" s="341"/>
      <c r="I36" s="342"/>
      <c r="J36" s="342"/>
      <c r="K36" s="343"/>
    </row>
    <row r="37" spans="1:11" ht="6.75" customHeight="1" x14ac:dyDescent="0.2"/>
    <row r="38" spans="1:11" x14ac:dyDescent="0.2">
      <c r="A38" s="758" t="s">
        <v>33</v>
      </c>
      <c r="B38" s="1075">
        <v>1999</v>
      </c>
      <c r="C38" s="1076"/>
      <c r="D38" s="505">
        <v>2000</v>
      </c>
      <c r="E38" s="787">
        <v>2001</v>
      </c>
      <c r="F38" s="1077">
        <v>2002</v>
      </c>
      <c r="G38" s="1078"/>
      <c r="H38" s="505">
        <v>2003</v>
      </c>
      <c r="I38" s="1079">
        <v>2004</v>
      </c>
      <c r="J38" s="1079"/>
      <c r="K38" s="1080"/>
    </row>
    <row r="39" spans="1:11" x14ac:dyDescent="0.2">
      <c r="A39" s="760"/>
      <c r="B39" s="760"/>
      <c r="C39" s="762"/>
      <c r="D39" s="784"/>
      <c r="E39" s="570"/>
      <c r="F39" s="569"/>
      <c r="G39" s="762"/>
      <c r="H39" s="784"/>
      <c r="I39" s="571"/>
      <c r="J39" s="571"/>
      <c r="K39" s="508"/>
    </row>
    <row r="40" spans="1:11" ht="20.100000000000001" customHeight="1" x14ac:dyDescent="0.2">
      <c r="A40" s="72" t="s">
        <v>592</v>
      </c>
      <c r="B40" s="1082">
        <v>23</v>
      </c>
      <c r="C40" s="1083"/>
      <c r="D40" s="248">
        <v>24</v>
      </c>
      <c r="E40" s="550">
        <v>22</v>
      </c>
      <c r="F40" s="1084">
        <v>22</v>
      </c>
      <c r="G40" s="1074"/>
      <c r="H40" s="248">
        <v>23</v>
      </c>
      <c r="I40" s="1085">
        <v>23</v>
      </c>
      <c r="J40" s="1086"/>
      <c r="K40" s="1087"/>
    </row>
    <row r="41" spans="1:11" ht="20.100000000000001" customHeight="1" x14ac:dyDescent="0.2">
      <c r="A41" s="41" t="s">
        <v>591</v>
      </c>
      <c r="B41" s="1082">
        <v>282</v>
      </c>
      <c r="C41" s="1083"/>
      <c r="D41" s="71">
        <v>255</v>
      </c>
      <c r="E41" s="117">
        <v>285</v>
      </c>
      <c r="F41" s="1084">
        <v>249</v>
      </c>
      <c r="G41" s="1074"/>
      <c r="H41" s="71">
        <v>245</v>
      </c>
      <c r="I41" s="1085">
        <v>227</v>
      </c>
      <c r="J41" s="1086"/>
      <c r="K41" s="1087"/>
    </row>
    <row r="42" spans="1:11" ht="12" customHeight="1" x14ac:dyDescent="0.2">
      <c r="A42" s="785"/>
      <c r="B42" s="786"/>
      <c r="C42" s="372"/>
      <c r="D42" s="372"/>
      <c r="E42" s="372"/>
      <c r="F42" s="372"/>
      <c r="G42" s="372"/>
      <c r="H42" s="381"/>
      <c r="I42" s="788"/>
      <c r="J42" s="1081"/>
      <c r="K42" s="1070"/>
    </row>
    <row r="43" spans="1:11" x14ac:dyDescent="0.2">
      <c r="I43" s="6"/>
      <c r="J43" s="6"/>
      <c r="K43" s="6"/>
    </row>
  </sheetData>
  <mergeCells count="23">
    <mergeCell ref="B38:C38"/>
    <mergeCell ref="F38:G38"/>
    <mergeCell ref="I38:K38"/>
    <mergeCell ref="J42:K42"/>
    <mergeCell ref="B40:C40"/>
    <mergeCell ref="F40:G40"/>
    <mergeCell ref="I40:K40"/>
    <mergeCell ref="B41:C41"/>
    <mergeCell ref="F41:G41"/>
    <mergeCell ref="I41:K41"/>
    <mergeCell ref="J18:K18"/>
    <mergeCell ref="F7:G7"/>
    <mergeCell ref="F8:G8"/>
    <mergeCell ref="F9:G9"/>
    <mergeCell ref="F10:G10"/>
    <mergeCell ref="J16:K16"/>
    <mergeCell ref="J17:K17"/>
    <mergeCell ref="J27:K27"/>
    <mergeCell ref="J33:K33"/>
    <mergeCell ref="J23:K23"/>
    <mergeCell ref="J24:K24"/>
    <mergeCell ref="J32:K32"/>
    <mergeCell ref="J19:K19"/>
  </mergeCells>
  <phoneticPr fontId="0" type="noConversion"/>
  <pageMargins left="0.51181102362204722" right="0.51181102362204722" top="0.78740157480314965" bottom="0.74803149606299213" header="0.51181102362204722" footer="0.39370078740157483"/>
  <pageSetup paperSize="9" orientation="portrait" r:id="rId1"/>
  <headerFooter alignWithMargins="0">
    <oddHeader>&amp;R- 6 -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45</vt:i4>
      </vt:variant>
    </vt:vector>
  </HeadingPairs>
  <TitlesOfParts>
    <vt:vector size="45" baseType="lpstr">
      <vt:lpstr>Titelblatt</vt:lpstr>
      <vt:lpstr>Titelbl(Z)</vt:lpstr>
      <vt:lpstr>Nico1</vt:lpstr>
      <vt:lpstr>Inhaltsverz1</vt:lpstr>
      <vt:lpstr>Gemeinder1</vt:lpstr>
      <vt:lpstr>Gemeinder(Z)</vt:lpstr>
      <vt:lpstr>Organi Opf1</vt:lpstr>
      <vt:lpstr>Organi2</vt:lpstr>
      <vt:lpstr>Präsid1a</vt:lpstr>
      <vt:lpstr>Präsid1b</vt:lpstr>
      <vt:lpstr>Präsid2</vt:lpstr>
      <vt:lpstr>Präsid(Z)</vt:lpstr>
      <vt:lpstr>Präsid3</vt:lpstr>
      <vt:lpstr>Präsid4</vt:lpstr>
      <vt:lpstr>Finanz1</vt:lpstr>
      <vt:lpstr>Finanz2</vt:lpstr>
      <vt:lpstr>Finanz3</vt:lpstr>
      <vt:lpstr>Bau1</vt:lpstr>
      <vt:lpstr>Bau(Z)</vt:lpstr>
      <vt:lpstr>Bau2</vt:lpstr>
      <vt:lpstr>Bau3</vt:lpstr>
      <vt:lpstr>Sicherheit 1</vt:lpstr>
      <vt:lpstr>Sicherheit 2</vt:lpstr>
      <vt:lpstr>Allg_J&amp;S(Z)</vt:lpstr>
      <vt:lpstr>Allg_J&amp;S1</vt:lpstr>
      <vt:lpstr>Allg_J&amp;S2</vt:lpstr>
      <vt:lpstr>Allg_J&amp;S3</vt:lpstr>
      <vt:lpstr>Allg_J&amp;S4</vt:lpstr>
      <vt:lpstr>Ges_Umw1a</vt:lpstr>
      <vt:lpstr>Ges_Umw1b</vt:lpstr>
      <vt:lpstr>Ges_Umw(Z)</vt:lpstr>
      <vt:lpstr>Ges_Umw2</vt:lpstr>
      <vt:lpstr>Ges_Umw3</vt:lpstr>
      <vt:lpstr>Sozial1</vt:lpstr>
      <vt:lpstr>Sozial2</vt:lpstr>
      <vt:lpstr>Sozial(Z)</vt:lpstr>
      <vt:lpstr>Sozial3</vt:lpstr>
      <vt:lpstr>Sozial4</vt:lpstr>
      <vt:lpstr>Sozial5</vt:lpstr>
      <vt:lpstr>Alterssied(Z)</vt:lpstr>
      <vt:lpstr>Sozial6</vt:lpstr>
      <vt:lpstr>Schule(Z)</vt:lpstr>
      <vt:lpstr>Schule1</vt:lpstr>
      <vt:lpstr>Schule2</vt:lpstr>
      <vt:lpstr>Schule3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 Stephan</dc:creator>
  <cp:lastModifiedBy>Stephan Schmid</cp:lastModifiedBy>
  <cp:lastPrinted>2005-02-24T10:28:29Z</cp:lastPrinted>
  <dcterms:created xsi:type="dcterms:W3CDTF">1998-12-07T16:53:47Z</dcterms:created>
  <dcterms:modified xsi:type="dcterms:W3CDTF">2025-03-19T14:23:17Z</dcterms:modified>
</cp:coreProperties>
</file>