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6.xml" ContentType="application/vnd.openxmlformats-officedocument.drawingml.chartshapes+xml"/>
  <Override PartName="/xl/charts/chart4.xml" ContentType="application/vnd.openxmlformats-officedocument.drawingml.chart+xml"/>
  <Override PartName="/xl/drawings/drawing7.xml" ContentType="application/vnd.openxmlformats-officedocument.drawingml.chartshapes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embeddings/oleObject1.bin" ContentType="application/vnd.openxmlformats-officedocument.oleObject"/>
  <Override PartName="/xl/drawings/drawing12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drawings/drawing13.xml" ContentType="application/vnd.openxmlformats-officedocument.drawing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drawings/drawing14.xml" ContentType="application/vnd.openxmlformats-officedocument.drawing+xml"/>
  <Override PartName="/xl/charts/chart9.xml" ContentType="application/vnd.openxmlformats-officedocument.drawingml.chart+xml"/>
  <Override PartName="/xl/drawings/drawing15.xml" ContentType="application/vnd.openxmlformats-officedocument.drawing+xml"/>
  <Override PartName="/xl/charts/chart10.xml" ContentType="application/vnd.openxmlformats-officedocument.drawingml.chart+xml"/>
  <Override PartName="/xl/drawings/drawing16.xml" ContentType="application/vnd.openxmlformats-officedocument.drawingml.chartshapes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drawings/drawing17.xml" ContentType="application/vnd.openxmlformats-officedocument.drawingml.chartshapes+xml"/>
  <Override PartName="/xl/drawings/drawing18.xml" ContentType="application/vnd.openxmlformats-officedocument.drawing+xml"/>
  <Override PartName="/xl/charts/chart13.xml" ContentType="application/vnd.openxmlformats-officedocument.drawingml.chart+xml"/>
  <Override PartName="/xl/drawings/drawing19.xml" ContentType="application/vnd.openxmlformats-officedocument.drawingml.chartshapes+xml"/>
  <Override PartName="/xl/charts/chart14.xml" ContentType="application/vnd.openxmlformats-officedocument.drawingml.chart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drawings/drawing22.xml" ContentType="application/vnd.openxmlformats-officedocument.drawingml.chartshapes+xml"/>
  <Override PartName="/xl/drawings/drawing23.xml" ContentType="application/vnd.openxmlformats-officedocument.drawing+xml"/>
  <Override PartName="/xl/charts/chart18.xml" ContentType="application/vnd.openxmlformats-officedocument.drawingml.chart+xml"/>
  <Override PartName="/xl/drawings/drawing24.xml" ContentType="application/vnd.openxmlformats-officedocument.drawingml.chartshapes+xml"/>
  <Override PartName="/xl/charts/chart19.xml" ContentType="application/vnd.openxmlformats-officedocument.drawingml.chart+xml"/>
  <Override PartName="/xl/drawings/drawing25.xml" ContentType="application/vnd.openxmlformats-officedocument.drawingml.chartshapes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charts/chart20.xml" ContentType="application/vnd.openxmlformats-officedocument.drawingml.chart+xml"/>
  <Override PartName="/xl/drawings/drawing29.xml" ContentType="application/vnd.openxmlformats-officedocument.drawingml.chartshapes+xml"/>
  <Override PartName="/xl/charts/chart21.xml" ContentType="application/vnd.openxmlformats-officedocument.drawingml.chart+xml"/>
  <Override PartName="/xl/drawings/drawing30.xml" ContentType="application/vnd.openxmlformats-officedocument.drawingml.chartshapes+xml"/>
  <Override PartName="/xl/charts/chart22.xml" ContentType="application/vnd.openxmlformats-officedocument.drawingml.chart+xml"/>
  <Override PartName="/xl/drawings/drawing31.xml" ContentType="application/vnd.openxmlformats-officedocument.drawingml.chartshapes+xml"/>
  <Override PartName="/xl/drawings/drawing32.xml" ContentType="application/vnd.openxmlformats-officedocument.drawing+xml"/>
  <Override PartName="/xl/charts/chart23.xml" ContentType="application/vnd.openxmlformats-officedocument.drawingml.chart+xml"/>
  <Override PartName="/xl/drawings/drawing33.xml" ContentType="application/vnd.openxmlformats-officedocument.drawingml.chartshapes+xml"/>
  <Override PartName="/xl/charts/chart24.xml" ContentType="application/vnd.openxmlformats-officedocument.drawingml.chart+xml"/>
  <Override PartName="/xl/drawings/drawing34.xml" ContentType="application/vnd.openxmlformats-officedocument.drawingml.chartshapes+xml"/>
  <Override PartName="/xl/charts/chart25.xml" ContentType="application/vnd.openxmlformats-officedocument.drawingml.chart+xml"/>
  <Override PartName="/xl/drawings/drawing35.xml" ContentType="application/vnd.openxmlformats-officedocument.drawingml.chartshapes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charts/chart28.xml" ContentType="application/vnd.openxmlformats-officedocument.drawingml.chart+xml"/>
  <Override PartName="/xl/drawings/drawing42.xml" ContentType="application/vnd.openxmlformats-officedocument.drawingml.chartshapes+xml"/>
  <Override PartName="/xl/charts/chart29.xml" ContentType="application/vnd.openxmlformats-officedocument.drawingml.chart+xml"/>
  <Override PartName="/xl/drawings/drawing43.xml" ContentType="application/vnd.openxmlformats-officedocument.drawing+xml"/>
  <Override PartName="/xl/charts/chart30.xml" ContentType="application/vnd.openxmlformats-officedocument.drawingml.chart+xml"/>
  <Override PartName="/xl/drawings/drawing44.xml" ContentType="application/vnd.openxmlformats-officedocument.drawing+xml"/>
  <Override PartName="/xl/embeddings/oleObject2.bin" ContentType="application/vnd.openxmlformats-officedocument.oleObject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drawings/drawing45.xml" ContentType="application/vnd.openxmlformats-officedocument.drawing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drawings/drawing46.xml" ContentType="application/vnd.openxmlformats-officedocument.drawing+xml"/>
  <Override PartName="/xl/charts/chart35.xml" ContentType="application/vnd.openxmlformats-officedocument.drawingml.chart+xml"/>
  <Override PartName="/xl/charts/chart36.xml" ContentType="application/vnd.openxmlformats-officedocument.drawingml.chart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drawings/drawing47.xml" ContentType="application/vnd.openxmlformats-officedocument.drawing+xml"/>
  <Override PartName="/xl/charts/chart39.xml" ContentType="application/vnd.openxmlformats-officedocument.drawingml.chart+xml"/>
  <Override PartName="/xl/drawings/drawing48.xml" ContentType="application/vnd.openxmlformats-officedocument.drawing+xml"/>
  <Override PartName="/xl/charts/chart40.xml" ContentType="application/vnd.openxmlformats-officedocument.drawingml.chart+xml"/>
  <Override PartName="/xl/drawings/drawing49.xml" ContentType="application/vnd.openxmlformats-officedocument.drawing+xml"/>
  <Override PartName="/xl/charts/chart41.xml" ContentType="application/vnd.openxmlformats-officedocument.drawingml.chart+xml"/>
  <Override PartName="/xl/charts/chart42.xml" ContentType="application/vnd.openxmlformats-officedocument.drawingml.chart+xml"/>
  <Override PartName="/xl/drawings/drawing50.xml" ContentType="application/vnd.openxmlformats-officedocument.drawing+xml"/>
  <Override PartName="/xl/charts/chart43.xml" ContentType="application/vnd.openxmlformats-officedocument.drawingml.chart+xml"/>
  <Override PartName="/xl/drawings/drawing51.xml" ContentType="application/vnd.openxmlformats-officedocument.drawing+xml"/>
  <Override PartName="/xl/charts/chart44.xml" ContentType="application/vnd.openxmlformats-officedocument.drawingml.chart+xml"/>
  <Override PartName="/xl/drawings/drawing52.xml" ContentType="application/vnd.openxmlformats-officedocument.drawingml.chartshapes+xml"/>
  <Override PartName="/xl/charts/chart45.xml" ContentType="application/vnd.openxmlformats-officedocument.drawingml.chart+xml"/>
  <Override PartName="/xl/drawings/drawing53.xml" ContentType="application/vnd.openxmlformats-officedocument.drawing+xml"/>
  <Override PartName="/xl/charts/chart46.xml" ContentType="application/vnd.openxmlformats-officedocument.drawingml.chart+xml"/>
  <Override PartName="/xl/drawings/drawing5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/>
  <mc:AlternateContent xmlns:mc="http://schemas.openxmlformats.org/markup-compatibility/2006">
    <mc:Choice Requires="x15">
      <x15ac:absPath xmlns:x15ac="http://schemas.microsoft.com/office/spreadsheetml/2010/11/ac" url="S:\scst\ZOP\Zwischenspeicher für ZOP-Upload\Opfikon\Geschäftsbericht\In Bearbeitung\"/>
    </mc:Choice>
  </mc:AlternateContent>
  <xr:revisionPtr revIDLastSave="0" documentId="13_ncr:1_{5200793E-FAE0-41B7-9558-B94F35185FDA}" xr6:coauthVersionLast="47" xr6:coauthVersionMax="47" xr10:uidLastSave="{00000000-0000-0000-0000-000000000000}"/>
  <bookViews>
    <workbookView xWindow="-120" yWindow="-120" windowWidth="29040" windowHeight="15840" tabRatio="783" xr2:uid="{CE77F389-5A8F-4F91-8025-C14792F85AC3}"/>
  </bookViews>
  <sheets>
    <sheet name="Titelblatt" sheetId="1" r:id="rId1"/>
    <sheet name="Titelbl(Z)" sheetId="2" r:id="rId2"/>
    <sheet name="Nico1" sheetId="3" r:id="rId3"/>
    <sheet name="Inhaltsverz1" sheetId="4" r:id="rId4"/>
    <sheet name="Gemeinder1" sheetId="5" r:id="rId5"/>
    <sheet name="Gemeinder(Z)" sheetId="6" r:id="rId6"/>
    <sheet name="Organi Opf1" sheetId="7" r:id="rId7"/>
    <sheet name="Organi2" sheetId="8" r:id="rId8"/>
    <sheet name="Präsid1" sheetId="9" r:id="rId9"/>
    <sheet name="Präsid2" sheetId="10" r:id="rId10"/>
    <sheet name="Präsid(Z)" sheetId="11" r:id="rId11"/>
    <sheet name="Präsid3" sheetId="12" r:id="rId12"/>
    <sheet name="Präsid4" sheetId="13" r:id="rId13"/>
    <sheet name="Finanz1" sheetId="14" r:id="rId14"/>
    <sheet name="Finanz2" sheetId="15" r:id="rId15"/>
    <sheet name="Finanz3" sheetId="16" r:id="rId16"/>
    <sheet name="Bau1" sheetId="17" r:id="rId17"/>
    <sheet name="Bau(Z)" sheetId="18" r:id="rId18"/>
    <sheet name="Bau2" sheetId="19" r:id="rId19"/>
    <sheet name="Bau3" sheetId="20" r:id="rId20"/>
    <sheet name="Werke1" sheetId="21" r:id="rId21"/>
    <sheet name="Werke2" sheetId="22" r:id="rId22"/>
    <sheet name="Werke3" sheetId="23" r:id="rId23"/>
    <sheet name="Werke(Z)" sheetId="24" r:id="rId24"/>
    <sheet name="Werke4" sheetId="25" r:id="rId25"/>
    <sheet name="Werke5" sheetId="26" r:id="rId26"/>
    <sheet name="Sicherheit 1" sheetId="27" r:id="rId27"/>
    <sheet name="Sicherheit 2" sheetId="28" r:id="rId28"/>
    <sheet name="Ges_Umw1" sheetId="29" r:id="rId29"/>
    <sheet name="Ges_Umw2" sheetId="41" r:id="rId30"/>
    <sheet name="Ges_Umw(Z)" sheetId="30" r:id="rId31"/>
    <sheet name="Ges_Umw3" sheetId="31" r:id="rId32"/>
    <sheet name="Ges_Umw4" sheetId="32" r:id="rId33"/>
    <sheet name="Sozial1" sheetId="33" r:id="rId34"/>
    <sheet name="Sozial2" sheetId="34" r:id="rId35"/>
    <sheet name="Sozial(Z)" sheetId="35" r:id="rId36"/>
    <sheet name="Sozial3" sheetId="36" r:id="rId37"/>
    <sheet name="Sozial4" sheetId="37" r:id="rId38"/>
    <sheet name="Sozial5" sheetId="38" r:id="rId39"/>
    <sheet name="Alterssied(Z)" sheetId="39" r:id="rId40"/>
    <sheet name="Sozial6" sheetId="40" r:id="rId41"/>
    <sheet name="Allg_J&amp;S(Z)" sheetId="42" r:id="rId42"/>
    <sheet name="Allg_J&amp;S2" sheetId="43" r:id="rId43"/>
    <sheet name="Allg_J&amp;S3" sheetId="44" r:id="rId44"/>
    <sheet name="Allg_J&amp;S4" sheetId="45" r:id="rId45"/>
    <sheet name="Schule(Z)" sheetId="46" r:id="rId46"/>
    <sheet name="Schule1" sheetId="47" r:id="rId47"/>
    <sheet name="Schule2" sheetId="48" r:id="rId48"/>
    <sheet name="Schule3" sheetId="49" r:id="rId49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81" i="42" l="1"/>
  <c r="B82" i="42"/>
  <c r="B83" i="42"/>
  <c r="B84" i="42"/>
  <c r="B85" i="42"/>
  <c r="B86" i="42"/>
  <c r="B87" i="42"/>
  <c r="B88" i="42"/>
  <c r="B89" i="42"/>
  <c r="B90" i="42"/>
  <c r="B91" i="42"/>
  <c r="B92" i="42"/>
  <c r="B93" i="42"/>
  <c r="B94" i="42"/>
  <c r="B95" i="42"/>
  <c r="B96" i="42"/>
  <c r="B97" i="42"/>
  <c r="B98" i="42"/>
  <c r="B99" i="42"/>
  <c r="B100" i="42"/>
  <c r="B101" i="42"/>
  <c r="B102" i="42"/>
  <c r="B103" i="42"/>
  <c r="B104" i="42"/>
  <c r="B105" i="42"/>
  <c r="B106" i="42"/>
  <c r="B107" i="42"/>
  <c r="B108" i="42"/>
  <c r="B109" i="42"/>
  <c r="B110" i="42"/>
  <c r="B111" i="42"/>
  <c r="B112" i="42"/>
  <c r="B113" i="42"/>
  <c r="B114" i="42"/>
  <c r="B115" i="42"/>
  <c r="B116" i="42"/>
  <c r="B117" i="42"/>
  <c r="B118" i="42"/>
  <c r="B119" i="42"/>
  <c r="B120" i="42"/>
  <c r="B121" i="42"/>
  <c r="B122" i="42"/>
  <c r="B123" i="42"/>
  <c r="B124" i="42"/>
  <c r="B125" i="42"/>
  <c r="B126" i="42"/>
  <c r="E5" i="43"/>
  <c r="E6" i="43"/>
  <c r="E7" i="43"/>
  <c r="E8" i="43"/>
  <c r="E9" i="43"/>
  <c r="E10" i="43"/>
  <c r="E11" i="43"/>
  <c r="E12" i="43"/>
  <c r="E13" i="43"/>
  <c r="E14" i="43"/>
  <c r="E15" i="43"/>
  <c r="E16" i="43"/>
  <c r="E17" i="43"/>
  <c r="E18" i="43"/>
  <c r="E19" i="43"/>
  <c r="E20" i="43"/>
  <c r="E21" i="43"/>
  <c r="E22" i="43"/>
  <c r="E23" i="43"/>
  <c r="E24" i="43"/>
  <c r="E25" i="43"/>
  <c r="E26" i="43"/>
  <c r="E27" i="43"/>
  <c r="E28" i="43"/>
  <c r="E29" i="43"/>
  <c r="E30" i="43"/>
  <c r="E31" i="43"/>
  <c r="E32" i="43"/>
  <c r="E33" i="43"/>
  <c r="E34" i="43"/>
  <c r="E35" i="43"/>
  <c r="E36" i="43"/>
  <c r="E37" i="43"/>
  <c r="E38" i="43"/>
  <c r="E39" i="43"/>
  <c r="E40" i="43"/>
  <c r="E41" i="43"/>
  <c r="E42" i="43"/>
  <c r="E43" i="43"/>
  <c r="E44" i="43"/>
  <c r="K22" i="44"/>
  <c r="M22" i="44"/>
  <c r="O22" i="44"/>
  <c r="O25" i="44" s="1"/>
  <c r="K23" i="44"/>
  <c r="M23" i="44"/>
  <c r="O23" i="44"/>
  <c r="K24" i="44"/>
  <c r="M24" i="44"/>
  <c r="O24" i="44"/>
  <c r="C25" i="44"/>
  <c r="D25" i="44"/>
  <c r="E25" i="44"/>
  <c r="G25" i="44"/>
  <c r="I25" i="44"/>
  <c r="J25" i="44"/>
  <c r="K25" i="44"/>
  <c r="M25" i="44"/>
  <c r="B44" i="45"/>
  <c r="C44" i="45"/>
  <c r="D44" i="45"/>
  <c r="E44" i="45"/>
  <c r="F44" i="45"/>
  <c r="G44" i="45"/>
  <c r="H44" i="45"/>
  <c r="I44" i="45"/>
  <c r="D16" i="39"/>
  <c r="H6" i="17"/>
  <c r="C7" i="17"/>
  <c r="D7" i="17"/>
  <c r="F7" i="17"/>
  <c r="G7" i="17"/>
  <c r="H7" i="17"/>
  <c r="C8" i="17"/>
  <c r="D8" i="17"/>
  <c r="F8" i="17"/>
  <c r="G8" i="17"/>
  <c r="H8" i="17"/>
  <c r="C9" i="17"/>
  <c r="D9" i="17"/>
  <c r="F9" i="17"/>
  <c r="G9" i="17" s="1"/>
  <c r="H9" i="17"/>
  <c r="C10" i="17"/>
  <c r="D10" i="17"/>
  <c r="F10" i="17"/>
  <c r="G10" i="17" s="1"/>
  <c r="H10" i="17"/>
  <c r="C11" i="17"/>
  <c r="D11" i="17" s="1"/>
  <c r="F11" i="17"/>
  <c r="G11" i="17" s="1"/>
  <c r="H11" i="17"/>
  <c r="C12" i="17"/>
  <c r="D12" i="17" s="1"/>
  <c r="F12" i="17"/>
  <c r="G12" i="17"/>
  <c r="H12" i="17"/>
  <c r="C13" i="17"/>
  <c r="D13" i="17" s="1"/>
  <c r="F13" i="17"/>
  <c r="G13" i="17"/>
  <c r="H13" i="17"/>
  <c r="B14" i="17"/>
  <c r="H14" i="17" s="1"/>
  <c r="C14" i="17"/>
  <c r="D14" i="17" s="1"/>
  <c r="F14" i="17"/>
  <c r="G14" i="17" s="1"/>
  <c r="B15" i="17"/>
  <c r="C15" i="17" s="1"/>
  <c r="D15" i="17" s="1"/>
  <c r="F15" i="17"/>
  <c r="G15" i="17" s="1"/>
  <c r="H15" i="17"/>
  <c r="B16" i="17"/>
  <c r="C16" i="17" s="1"/>
  <c r="D16" i="17" s="1"/>
  <c r="F16" i="17"/>
  <c r="G16" i="17"/>
  <c r="H16" i="17"/>
  <c r="B17" i="17"/>
  <c r="H17" i="17" s="1"/>
  <c r="C17" i="17"/>
  <c r="D17" i="17" s="1"/>
  <c r="F17" i="17"/>
  <c r="G17" i="17"/>
  <c r="B18" i="17"/>
  <c r="H18" i="17" s="1"/>
  <c r="C18" i="17"/>
  <c r="D18" i="17" s="1"/>
  <c r="F18" i="17"/>
  <c r="G18" i="17" s="1"/>
  <c r="B19" i="17"/>
  <c r="C19" i="17" s="1"/>
  <c r="D19" i="17" s="1"/>
  <c r="F19" i="17"/>
  <c r="G19" i="17" s="1"/>
  <c r="H19" i="17"/>
  <c r="B20" i="17"/>
  <c r="C20" i="17" s="1"/>
  <c r="D20" i="17" s="1"/>
  <c r="F20" i="17"/>
  <c r="G20" i="17"/>
  <c r="H20" i="17"/>
  <c r="B21" i="17"/>
  <c r="H21" i="17" s="1"/>
  <c r="C21" i="17"/>
  <c r="D21" i="17" s="1"/>
  <c r="F21" i="17"/>
  <c r="G21" i="17"/>
  <c r="B22" i="17"/>
  <c r="H22" i="17" s="1"/>
  <c r="C22" i="17"/>
  <c r="D22" i="17" s="1"/>
  <c r="F22" i="17"/>
  <c r="G22" i="17" s="1"/>
  <c r="B23" i="17"/>
  <c r="C23" i="17" s="1"/>
  <c r="D23" i="17" s="1"/>
  <c r="F23" i="17"/>
  <c r="G23" i="17" s="1"/>
  <c r="H23" i="17"/>
  <c r="B24" i="17"/>
  <c r="C24" i="17" s="1"/>
  <c r="D24" i="17" s="1"/>
  <c r="F24" i="17"/>
  <c r="G24" i="17"/>
  <c r="H24" i="17"/>
  <c r="B25" i="17"/>
  <c r="H25" i="17" s="1"/>
  <c r="C25" i="17"/>
  <c r="D25" i="17" s="1"/>
  <c r="F25" i="17"/>
  <c r="G25" i="17"/>
  <c r="B26" i="17"/>
  <c r="H26" i="17" s="1"/>
  <c r="C26" i="17"/>
  <c r="D26" i="17" s="1"/>
  <c r="F26" i="17"/>
  <c r="G26" i="17" s="1"/>
  <c r="B27" i="17"/>
  <c r="C27" i="17" s="1"/>
  <c r="D27" i="17" s="1"/>
  <c r="F27" i="17"/>
  <c r="G27" i="17" s="1"/>
  <c r="H27" i="17"/>
  <c r="B28" i="17"/>
  <c r="C28" i="17" s="1"/>
  <c r="D28" i="17" s="1"/>
  <c r="F28" i="17"/>
  <c r="G28" i="17"/>
  <c r="H28" i="17"/>
  <c r="B29" i="17"/>
  <c r="H29" i="17" s="1"/>
  <c r="C29" i="17"/>
  <c r="D29" i="17" s="1"/>
  <c r="F29" i="17"/>
  <c r="G29" i="17"/>
  <c r="B30" i="17"/>
  <c r="H30" i="17" s="1"/>
  <c r="C30" i="17"/>
  <c r="D30" i="17" s="1"/>
  <c r="F30" i="17"/>
  <c r="G30" i="17" s="1"/>
  <c r="B31" i="17"/>
  <c r="C31" i="17" s="1"/>
  <c r="D31" i="17" s="1"/>
  <c r="B32" i="17"/>
  <c r="C32" i="17" s="1"/>
  <c r="D32" i="17" s="1"/>
  <c r="B33" i="17"/>
  <c r="C33" i="17" s="1"/>
  <c r="D33" i="17" s="1"/>
  <c r="B34" i="17"/>
  <c r="C34" i="17"/>
  <c r="D34" i="17"/>
  <c r="B35" i="17"/>
  <c r="C35" i="17"/>
  <c r="D35" i="17" s="1"/>
  <c r="B36" i="17"/>
  <c r="C36" i="17"/>
  <c r="D36" i="17" s="1"/>
  <c r="B37" i="17"/>
  <c r="C37" i="17"/>
  <c r="D37" i="17" s="1"/>
  <c r="B38" i="17"/>
  <c r="C38" i="17" s="1"/>
  <c r="D38" i="17" s="1"/>
  <c r="F38" i="17"/>
  <c r="G38" i="17" s="1"/>
  <c r="B39" i="17"/>
  <c r="H39" i="17" s="1"/>
  <c r="F39" i="17"/>
  <c r="G39" i="17" s="1"/>
  <c r="B40" i="17"/>
  <c r="F40" i="17"/>
  <c r="G40" i="17"/>
  <c r="H40" i="17"/>
  <c r="B41" i="17"/>
  <c r="C41" i="17"/>
  <c r="D41" i="17" s="1"/>
  <c r="F41" i="17"/>
  <c r="G41" i="17"/>
  <c r="H41" i="17"/>
  <c r="B42" i="17"/>
  <c r="C42" i="17" s="1"/>
  <c r="D42" i="17" s="1"/>
  <c r="F42" i="17"/>
  <c r="G42" i="17" s="1"/>
  <c r="B43" i="17"/>
  <c r="H43" i="17" s="1"/>
  <c r="F43" i="17"/>
  <c r="G43" i="17" s="1"/>
  <c r="B44" i="17"/>
  <c r="F44" i="17"/>
  <c r="G44" i="17"/>
  <c r="H44" i="17"/>
  <c r="B45" i="17"/>
  <c r="C45" i="17"/>
  <c r="D45" i="17" s="1"/>
  <c r="F45" i="17"/>
  <c r="G45" i="17"/>
  <c r="H45" i="17"/>
  <c r="B46" i="17"/>
  <c r="C46" i="17" s="1"/>
  <c r="D46" i="17" s="1"/>
  <c r="F46" i="17"/>
  <c r="G46" i="17" s="1"/>
  <c r="B47" i="17"/>
  <c r="H47" i="17" s="1"/>
  <c r="F47" i="17"/>
  <c r="G47" i="17" s="1"/>
  <c r="B48" i="17"/>
  <c r="F48" i="17"/>
  <c r="G48" i="17"/>
  <c r="H48" i="17"/>
  <c r="B49" i="17"/>
  <c r="C49" i="17"/>
  <c r="D49" i="17" s="1"/>
  <c r="F49" i="17"/>
  <c r="G49" i="17"/>
  <c r="H49" i="17"/>
  <c r="B50" i="17"/>
  <c r="C50" i="17" s="1"/>
  <c r="D50" i="17" s="1"/>
  <c r="F50" i="17"/>
  <c r="G50" i="17" s="1"/>
  <c r="B51" i="17"/>
  <c r="H51" i="17" s="1"/>
  <c r="F51" i="17"/>
  <c r="G51" i="17" s="1"/>
  <c r="B52" i="17"/>
  <c r="F52" i="17"/>
  <c r="G52" i="17"/>
  <c r="H52" i="17"/>
  <c r="B53" i="17"/>
  <c r="C53" i="17"/>
  <c r="D53" i="17" s="1"/>
  <c r="F53" i="17"/>
  <c r="G53" i="17"/>
  <c r="H53" i="17"/>
  <c r="B54" i="17"/>
  <c r="C54" i="17" s="1"/>
  <c r="D54" i="17" s="1"/>
  <c r="F54" i="17"/>
  <c r="G54" i="17" s="1"/>
  <c r="B55" i="17"/>
  <c r="H55" i="17" s="1"/>
  <c r="F55" i="17"/>
  <c r="G55" i="17" s="1"/>
  <c r="B56" i="17"/>
  <c r="F56" i="17"/>
  <c r="G56" i="17"/>
  <c r="H56" i="17"/>
  <c r="B57" i="17"/>
  <c r="C57" i="17"/>
  <c r="D57" i="17" s="1"/>
  <c r="F57" i="17"/>
  <c r="G57" i="17"/>
  <c r="H57" i="17"/>
  <c r="B58" i="17"/>
  <c r="C58" i="17" s="1"/>
  <c r="D58" i="17" s="1"/>
  <c r="F58" i="17"/>
  <c r="G58" i="17" s="1"/>
  <c r="B59" i="17"/>
  <c r="H59" i="17" s="1"/>
  <c r="F59" i="17"/>
  <c r="G59" i="17" s="1"/>
  <c r="C8" i="20"/>
  <c r="F8" i="20"/>
  <c r="D16" i="20"/>
  <c r="E16" i="20"/>
  <c r="F16" i="20"/>
  <c r="H11" i="14"/>
  <c r="I11" i="14"/>
  <c r="J11" i="14"/>
  <c r="I20" i="14"/>
  <c r="J20" i="14"/>
  <c r="I23" i="14"/>
  <c r="J23" i="14"/>
  <c r="I26" i="14"/>
  <c r="J26" i="14"/>
  <c r="M5" i="16"/>
  <c r="M7" i="16" s="1"/>
  <c r="M6" i="16"/>
  <c r="C7" i="16"/>
  <c r="D7" i="16"/>
  <c r="E7" i="16"/>
  <c r="F7" i="16"/>
  <c r="G7" i="16"/>
  <c r="H7" i="16"/>
  <c r="I7" i="16"/>
  <c r="J7" i="16"/>
  <c r="K7" i="16"/>
  <c r="M8" i="16"/>
  <c r="M12" i="16" s="1"/>
  <c r="M10" i="16"/>
  <c r="M11" i="16" s="1"/>
  <c r="C11" i="16"/>
  <c r="D11" i="16"/>
  <c r="E11" i="16"/>
  <c r="F11" i="16"/>
  <c r="G11" i="16"/>
  <c r="I11" i="16"/>
  <c r="J11" i="16"/>
  <c r="K11" i="16"/>
  <c r="L11" i="16"/>
  <c r="C12" i="16"/>
  <c r="D12" i="16"/>
  <c r="E12" i="16"/>
  <c r="F12" i="16"/>
  <c r="G12" i="16"/>
  <c r="I12" i="16"/>
  <c r="J12" i="16"/>
  <c r="K12" i="16"/>
  <c r="L12" i="16"/>
  <c r="M13" i="16"/>
  <c r="M14" i="16"/>
  <c r="M15" i="16"/>
  <c r="C16" i="16"/>
  <c r="D16" i="16"/>
  <c r="E16" i="16"/>
  <c r="F16" i="16"/>
  <c r="G16" i="16"/>
  <c r="H16" i="16"/>
  <c r="I16" i="16"/>
  <c r="J16" i="16"/>
  <c r="K16" i="16"/>
  <c r="L16" i="16"/>
  <c r="D36" i="5"/>
  <c r="E36" i="5"/>
  <c r="F36" i="5"/>
  <c r="G36" i="5"/>
  <c r="H36" i="5"/>
  <c r="L2" i="30"/>
  <c r="E3" i="30"/>
  <c r="F3" i="30"/>
  <c r="G3" i="30"/>
  <c r="H3" i="30"/>
  <c r="I3" i="30"/>
  <c r="J3" i="30"/>
  <c r="E4" i="30"/>
  <c r="F4" i="30"/>
  <c r="G4" i="30"/>
  <c r="H4" i="30"/>
  <c r="I4" i="30"/>
  <c r="J4" i="30"/>
  <c r="E5" i="30"/>
  <c r="F5" i="30"/>
  <c r="G5" i="30"/>
  <c r="H5" i="30"/>
  <c r="I5" i="30"/>
  <c r="J5" i="30"/>
  <c r="E6" i="30"/>
  <c r="F6" i="30"/>
  <c r="G6" i="30"/>
  <c r="H6" i="30"/>
  <c r="I6" i="30"/>
  <c r="J6" i="30"/>
  <c r="K6" i="30"/>
  <c r="L6" i="30"/>
  <c r="G7" i="30"/>
  <c r="L7" i="30" s="1"/>
  <c r="J7" i="30"/>
  <c r="K7" i="30"/>
  <c r="L8" i="30"/>
  <c r="L9" i="30"/>
  <c r="L10" i="30"/>
  <c r="L11" i="30"/>
  <c r="F34" i="31"/>
  <c r="F46" i="31" s="1"/>
  <c r="F35" i="31"/>
  <c r="F36" i="31"/>
  <c r="F37" i="31"/>
  <c r="F38" i="31"/>
  <c r="F39" i="31"/>
  <c r="F40" i="31"/>
  <c r="F41" i="31"/>
  <c r="F42" i="31"/>
  <c r="F43" i="31"/>
  <c r="F44" i="31"/>
  <c r="F45" i="31"/>
  <c r="B46" i="31"/>
  <c r="C46" i="31"/>
  <c r="D46" i="31"/>
  <c r="E46" i="31"/>
  <c r="G46" i="31"/>
  <c r="H46" i="31"/>
  <c r="I46" i="31"/>
  <c r="H31" i="32"/>
  <c r="K3" i="30" s="1"/>
  <c r="L3" i="30" s="1"/>
  <c r="H32" i="32"/>
  <c r="K4" i="30" s="1"/>
  <c r="L4" i="30" s="1"/>
  <c r="H33" i="32"/>
  <c r="K5" i="30" s="1"/>
  <c r="L5" i="30" s="1"/>
  <c r="B37" i="32"/>
  <c r="B38" i="32"/>
  <c r="B39" i="32"/>
  <c r="B12" i="11"/>
  <c r="B13" i="11"/>
  <c r="B14" i="11"/>
  <c r="B15" i="11"/>
  <c r="B31" i="11"/>
  <c r="B32" i="11"/>
  <c r="I41" i="11"/>
  <c r="I17" i="9"/>
  <c r="B27" i="10"/>
  <c r="C27" i="10"/>
  <c r="D27" i="10"/>
  <c r="E27" i="10"/>
  <c r="F27" i="10"/>
  <c r="G27" i="10"/>
  <c r="H27" i="10"/>
  <c r="E6" i="46"/>
  <c r="E7" i="46"/>
  <c r="E8" i="46"/>
  <c r="E9" i="46"/>
  <c r="E10" i="46"/>
  <c r="E11" i="46"/>
  <c r="E12" i="46"/>
  <c r="E13" i="46"/>
  <c r="E14" i="46"/>
  <c r="E15" i="46"/>
  <c r="E16" i="46"/>
  <c r="E19" i="48"/>
  <c r="E20" i="48"/>
  <c r="E21" i="48"/>
  <c r="E22" i="48"/>
  <c r="E23" i="48"/>
  <c r="E25" i="48"/>
  <c r="E26" i="48"/>
  <c r="E27" i="48"/>
  <c r="E28" i="48"/>
  <c r="E29" i="48"/>
  <c r="E30" i="48"/>
  <c r="E31" i="48"/>
  <c r="E32" i="48"/>
  <c r="E33" i="48"/>
  <c r="E34" i="48"/>
  <c r="E35" i="48"/>
  <c r="E36" i="48"/>
  <c r="E37" i="48"/>
  <c r="E38" i="48"/>
  <c r="E39" i="48"/>
  <c r="E40" i="48"/>
  <c r="E41" i="48"/>
  <c r="E42" i="48"/>
  <c r="E43" i="48"/>
  <c r="E44" i="48"/>
  <c r="B45" i="48"/>
  <c r="C45" i="48"/>
  <c r="C47" i="48" s="1"/>
  <c r="C48" i="48" s="1"/>
  <c r="D45" i="48"/>
  <c r="E45" i="48"/>
  <c r="E46" i="48"/>
  <c r="B47" i="48"/>
  <c r="B48" i="48"/>
  <c r="D7" i="49"/>
  <c r="E7" i="49"/>
  <c r="F7" i="49"/>
  <c r="G7" i="49"/>
  <c r="D13" i="49"/>
  <c r="E13" i="49"/>
  <c r="F13" i="49"/>
  <c r="G13" i="49"/>
  <c r="D29" i="49"/>
  <c r="E29" i="49"/>
  <c r="E38" i="49" s="1"/>
  <c r="F29" i="49"/>
  <c r="F38" i="49" s="1"/>
  <c r="G29" i="49"/>
  <c r="G38" i="49" s="1"/>
  <c r="D38" i="49"/>
  <c r="H12" i="28"/>
  <c r="I12" i="28"/>
  <c r="J12" i="28"/>
  <c r="I29" i="28"/>
  <c r="G39" i="28"/>
  <c r="H39" i="28"/>
  <c r="I39" i="28"/>
  <c r="J39" i="28"/>
  <c r="G45" i="28"/>
  <c r="H45" i="28"/>
  <c r="I45" i="28"/>
  <c r="J45" i="28"/>
  <c r="C8" i="35"/>
  <c r="G44" i="35"/>
  <c r="H44" i="35"/>
  <c r="I44" i="35"/>
  <c r="E52" i="33"/>
  <c r="G52" i="33"/>
  <c r="H12" i="34"/>
  <c r="I12" i="34"/>
  <c r="H18" i="34"/>
  <c r="I18" i="34"/>
  <c r="C24" i="34"/>
  <c r="D24" i="34"/>
  <c r="J26" i="36"/>
  <c r="M27" i="36"/>
  <c r="P28" i="36"/>
  <c r="P29" i="36" s="1"/>
  <c r="J29" i="36"/>
  <c r="M29" i="36"/>
  <c r="M51" i="36"/>
  <c r="P51" i="36"/>
  <c r="M35" i="37"/>
  <c r="O35" i="37"/>
  <c r="Q35" i="37"/>
  <c r="E10" i="40"/>
  <c r="F10" i="40"/>
  <c r="G10" i="40"/>
  <c r="E14" i="40"/>
  <c r="F14" i="40"/>
  <c r="G14" i="40"/>
  <c r="C3" i="2"/>
  <c r="C4" i="2"/>
  <c r="C5" i="2"/>
  <c r="C6" i="2"/>
  <c r="B7" i="2"/>
  <c r="C7" i="2"/>
  <c r="B8" i="2"/>
  <c r="C8" i="2"/>
  <c r="B9" i="2"/>
  <c r="C9" i="2"/>
  <c r="B10" i="2"/>
  <c r="C10" i="2"/>
  <c r="B11" i="2"/>
  <c r="C11" i="2"/>
  <c r="B12" i="2"/>
  <c r="C12" i="2"/>
  <c r="B13" i="2"/>
  <c r="C13" i="2"/>
  <c r="B14" i="2"/>
  <c r="C14" i="2"/>
  <c r="B15" i="2"/>
  <c r="C15" i="2"/>
  <c r="B16" i="2"/>
  <c r="C16" i="2"/>
  <c r="B17" i="2"/>
  <c r="C17" i="2"/>
  <c r="B18" i="2"/>
  <c r="C18" i="2"/>
  <c r="B19" i="2"/>
  <c r="C19" i="2"/>
  <c r="B20" i="2"/>
  <c r="C20" i="2"/>
  <c r="B21" i="2"/>
  <c r="C21" i="2"/>
  <c r="D21" i="2"/>
  <c r="B22" i="2"/>
  <c r="C22" i="2"/>
  <c r="D22" i="2"/>
  <c r="B23" i="2"/>
  <c r="C23" i="2"/>
  <c r="D23" i="2"/>
  <c r="B24" i="2"/>
  <c r="D24" i="2"/>
  <c r="B25" i="2"/>
  <c r="D25" i="2"/>
  <c r="B26" i="2"/>
  <c r="D26" i="2"/>
  <c r="B27" i="2"/>
  <c r="D27" i="2"/>
  <c r="B28" i="2"/>
  <c r="D28" i="2"/>
  <c r="B29" i="2"/>
  <c r="D29" i="2"/>
  <c r="B30" i="2"/>
  <c r="C30" i="2"/>
  <c r="D30" i="2"/>
  <c r="B31" i="2"/>
  <c r="C31" i="2"/>
  <c r="D31" i="2"/>
  <c r="B32" i="2"/>
  <c r="C32" i="2"/>
  <c r="D32" i="2"/>
  <c r="B33" i="2"/>
  <c r="C33" i="2"/>
  <c r="D33" i="2"/>
  <c r="B34" i="2"/>
  <c r="C34" i="2"/>
  <c r="D34" i="2"/>
  <c r="B35" i="2"/>
  <c r="C35" i="2"/>
  <c r="D35" i="2"/>
  <c r="B36" i="2"/>
  <c r="C36" i="2"/>
  <c r="D36" i="2"/>
  <c r="B37" i="2"/>
  <c r="C37" i="2"/>
  <c r="D37" i="2"/>
  <c r="B38" i="2"/>
  <c r="C38" i="2"/>
  <c r="D38" i="2"/>
  <c r="B39" i="2"/>
  <c r="C39" i="2"/>
  <c r="D39" i="2"/>
  <c r="B40" i="2"/>
  <c r="C40" i="2"/>
  <c r="D40" i="2"/>
  <c r="B41" i="2"/>
  <c r="C41" i="2"/>
  <c r="D41" i="2"/>
  <c r="B42" i="2"/>
  <c r="C42" i="2"/>
  <c r="D42" i="2"/>
  <c r="B43" i="2"/>
  <c r="C43" i="2"/>
  <c r="D43" i="2"/>
  <c r="B44" i="2"/>
  <c r="C44" i="2"/>
  <c r="D44" i="2"/>
  <c r="B45" i="2"/>
  <c r="C45" i="2"/>
  <c r="D45" i="2"/>
  <c r="B46" i="2"/>
  <c r="C46" i="2"/>
  <c r="D46" i="2"/>
  <c r="B47" i="2"/>
  <c r="C47" i="2"/>
  <c r="D47" i="2"/>
  <c r="B48" i="2"/>
  <c r="C48" i="2"/>
  <c r="D48" i="2"/>
  <c r="B49" i="2"/>
  <c r="C49" i="2"/>
  <c r="D49" i="2"/>
  <c r="B50" i="2"/>
  <c r="C50" i="2"/>
  <c r="D50" i="2"/>
  <c r="B51" i="2"/>
  <c r="D51" i="2"/>
  <c r="B52" i="2"/>
  <c r="H6" i="24"/>
  <c r="H7" i="24"/>
  <c r="H8" i="24"/>
  <c r="H9" i="24"/>
  <c r="H10" i="24"/>
  <c r="H11" i="24"/>
  <c r="H12" i="24"/>
  <c r="H13" i="24"/>
  <c r="H14" i="24"/>
  <c r="H15" i="24"/>
  <c r="H16" i="24"/>
  <c r="H17" i="24"/>
  <c r="H18" i="24"/>
  <c r="H19" i="24"/>
  <c r="H20" i="24"/>
  <c r="H21" i="24"/>
  <c r="H22" i="24"/>
  <c r="H23" i="24"/>
  <c r="H24" i="24"/>
  <c r="H25" i="24"/>
  <c r="H26" i="24"/>
  <c r="H27" i="24"/>
  <c r="H28" i="24"/>
  <c r="H29" i="24"/>
  <c r="H30" i="24"/>
  <c r="H31" i="24"/>
  <c r="H32" i="24"/>
  <c r="H33" i="24"/>
  <c r="H34" i="24"/>
  <c r="H35" i="24"/>
  <c r="H36" i="24"/>
  <c r="H37" i="24"/>
  <c r="H38" i="24"/>
  <c r="H39" i="24"/>
  <c r="H40" i="24"/>
  <c r="H41" i="24"/>
  <c r="H42" i="24"/>
  <c r="H43" i="24"/>
  <c r="H44" i="24"/>
  <c r="H45" i="24"/>
  <c r="H46" i="24"/>
  <c r="H47" i="24"/>
  <c r="H48" i="24"/>
  <c r="H49" i="24"/>
  <c r="H50" i="24"/>
  <c r="H51" i="24"/>
  <c r="E13" i="21"/>
  <c r="F13" i="21"/>
  <c r="G13" i="21"/>
  <c r="H13" i="21"/>
  <c r="I13" i="21"/>
  <c r="E22" i="21"/>
  <c r="G22" i="21"/>
  <c r="I22" i="21"/>
  <c r="J22" i="21"/>
  <c r="E32" i="21"/>
  <c r="F32" i="21"/>
  <c r="G32" i="21"/>
  <c r="H32" i="21"/>
  <c r="F45" i="48" l="1"/>
  <c r="C59" i="17"/>
  <c r="D59" i="17" s="1"/>
  <c r="C55" i="17"/>
  <c r="D55" i="17" s="1"/>
  <c r="C51" i="17"/>
  <c r="D51" i="17" s="1"/>
  <c r="C47" i="17"/>
  <c r="D47" i="17" s="1"/>
  <c r="C43" i="17"/>
  <c r="D43" i="17" s="1"/>
  <c r="C39" i="17"/>
  <c r="D39" i="17" s="1"/>
  <c r="D47" i="48"/>
  <c r="D48" i="48" s="1"/>
  <c r="H58" i="17"/>
  <c r="C56" i="17"/>
  <c r="D56" i="17" s="1"/>
  <c r="H54" i="17"/>
  <c r="C52" i="17"/>
  <c r="D52" i="17" s="1"/>
  <c r="H50" i="17"/>
  <c r="C48" i="17"/>
  <c r="D48" i="17" s="1"/>
  <c r="H46" i="17"/>
  <c r="C44" i="17"/>
  <c r="D44" i="17" s="1"/>
  <c r="H42" i="17"/>
  <c r="C40" i="17"/>
  <c r="D40" i="17" s="1"/>
  <c r="H38" i="17"/>
  <c r="E47" i="48"/>
  <c r="F26" i="48" s="1"/>
  <c r="E48" i="48"/>
  <c r="F19" i="48" l="1"/>
  <c r="F23" i="48"/>
  <c r="F32" i="48"/>
  <c r="F36" i="48"/>
  <c r="F40" i="48"/>
  <c r="F44" i="48"/>
  <c r="F29" i="48"/>
  <c r="F21" i="48"/>
  <c r="F24" i="48"/>
  <c r="F33" i="48"/>
  <c r="F37" i="48"/>
  <c r="F41" i="48"/>
  <c r="F25" i="48"/>
  <c r="F34" i="48"/>
  <c r="F38" i="48"/>
  <c r="F42" i="48"/>
  <c r="F47" i="48"/>
  <c r="F30" i="48"/>
  <c r="F27" i="48"/>
  <c r="F22" i="48"/>
  <c r="F35" i="48"/>
  <c r="F39" i="48"/>
  <c r="F43" i="48"/>
  <c r="F46" i="48"/>
  <c r="F28" i="48"/>
</calcChain>
</file>

<file path=xl/sharedStrings.xml><?xml version="1.0" encoding="utf-8"?>
<sst xmlns="http://schemas.openxmlformats.org/spreadsheetml/2006/main" count="1216" uniqueCount="887">
  <si>
    <t>Einwohner</t>
  </si>
  <si>
    <t>Wohnungen</t>
  </si>
  <si>
    <t>Steuereinnahmen</t>
  </si>
  <si>
    <t>Arbeitsstätten</t>
  </si>
  <si>
    <t>blau= keine Werte vorhanden</t>
  </si>
  <si>
    <t>rot=Zahlen vom Statistischen Amt</t>
  </si>
  <si>
    <t>Seiten-</t>
  </si>
  <si>
    <t>zahlen</t>
  </si>
  <si>
    <t>Sitzverteilung, Ratsgeschäfte</t>
  </si>
  <si>
    <t>werden</t>
  </si>
  <si>
    <t>durch Druckerei</t>
  </si>
  <si>
    <t>eingesetzt</t>
  </si>
  <si>
    <t>Steueramt, Städtische Finanzlage (Finanzkennzahlen)</t>
  </si>
  <si>
    <t>Wohnbautätigkeit, Baubewilligungsverfahren, Strassen / Wege,</t>
  </si>
  <si>
    <t>öffentliches Kanalisationsnetz, Winterdienst</t>
  </si>
  <si>
    <t>Elektrizitätswerk, Wasser- und Gasversorgung</t>
  </si>
  <si>
    <t>Stadtpolizei, Feuerwehr, Zivilschutz, Militär</t>
  </si>
  <si>
    <t xml:space="preserve">Fürsorge-, Alters- und Vormundschaftsbereich, </t>
  </si>
  <si>
    <t>Alterszentrum Gibeleich</t>
  </si>
  <si>
    <t>Schülerzahlen Volksschule, Musikschule und Kindergarten,</t>
  </si>
  <si>
    <t>Personalbestand</t>
  </si>
  <si>
    <t>Gemeinderatssitzungen</t>
  </si>
  <si>
    <t>davon Doppelsitzungen</t>
  </si>
  <si>
    <t>Wahlgeschäfte</t>
  </si>
  <si>
    <t>Sachgeschäfte</t>
  </si>
  <si>
    <t>Vorstossbehandlungen</t>
  </si>
  <si>
    <t>Total Geschäfte</t>
  </si>
  <si>
    <t>Kurzinformationen aus dem Stadtrat</t>
  </si>
  <si>
    <t>Gemeinderat</t>
  </si>
  <si>
    <t>Für Kreisdiagramm</t>
  </si>
  <si>
    <t>CVP</t>
  </si>
  <si>
    <t>GV</t>
  </si>
  <si>
    <t>LDU</t>
  </si>
  <si>
    <t>EVP</t>
  </si>
  <si>
    <t>FDP</t>
  </si>
  <si>
    <t>NIO</t>
  </si>
  <si>
    <t>FPS</t>
  </si>
  <si>
    <t>SVP</t>
  </si>
  <si>
    <t>SP</t>
  </si>
  <si>
    <t>Stadtrat</t>
  </si>
  <si>
    <t>Jahr</t>
  </si>
  <si>
    <t>Total</t>
  </si>
  <si>
    <t>Männer</t>
  </si>
  <si>
    <t>Frauen</t>
  </si>
  <si>
    <t>Eidgenössische Abstimmungen</t>
  </si>
  <si>
    <t>Geschäfte</t>
  </si>
  <si>
    <t>Kantonale Wahlen und Abstimmungen</t>
  </si>
  <si>
    <t>Bezirkswahlen</t>
  </si>
  <si>
    <t>Gemeindeabstimmungen und Wahlen</t>
  </si>
  <si>
    <t xml:space="preserve">Total </t>
  </si>
  <si>
    <t>Ja -</t>
  </si>
  <si>
    <t>Nein -</t>
  </si>
  <si>
    <t>Stimm-</t>
  </si>
  <si>
    <t>Stimmen</t>
  </si>
  <si>
    <t>beteiligung</t>
  </si>
  <si>
    <t>Abteilung</t>
  </si>
  <si>
    <t>voll</t>
  </si>
  <si>
    <t>Teilzeit</t>
  </si>
  <si>
    <t>Verwaltungsstab</t>
  </si>
  <si>
    <t>Allg. Abt./J &amp; S</t>
  </si>
  <si>
    <t>Sozialabteilung</t>
  </si>
  <si>
    <t>Alterszentrum:</t>
  </si>
  <si>
    <t>-  Verwaltung</t>
  </si>
  <si>
    <t>-  Pflege und Betreuung</t>
  </si>
  <si>
    <t xml:space="preserve"> - Hausdienst</t>
  </si>
  <si>
    <t xml:space="preserve"> - Restaurant</t>
  </si>
  <si>
    <t xml:space="preserve"> - Lehrlinge</t>
  </si>
  <si>
    <t>Finanzabteilung</t>
  </si>
  <si>
    <t>Bauabteilung</t>
  </si>
  <si>
    <t>Städtische Werke</t>
  </si>
  <si>
    <t>Diverse:</t>
  </si>
  <si>
    <t>- Betreibungsamt</t>
  </si>
  <si>
    <t>- Bad und Betrieb</t>
  </si>
  <si>
    <t>- Lehrlinge</t>
  </si>
  <si>
    <t>Bestand an Medien</t>
  </si>
  <si>
    <t>Total Medien</t>
  </si>
  <si>
    <t>Bücher</t>
  </si>
  <si>
    <t>Kassetten</t>
  </si>
  <si>
    <t>CD</t>
  </si>
  <si>
    <t>Spiele</t>
  </si>
  <si>
    <t>Zeitschriften</t>
  </si>
  <si>
    <t>CD-Rom</t>
  </si>
  <si>
    <t>Ausleihung von Medien</t>
  </si>
  <si>
    <t>Betreibungsamt</t>
  </si>
  <si>
    <t>Abstimmungen und Wahlen</t>
  </si>
  <si>
    <t>Total Zahlungsbefehle</t>
  </si>
  <si>
    <t>brieflich</t>
  </si>
  <si>
    <t>vorzeitig</t>
  </si>
  <si>
    <t>Urne</t>
  </si>
  <si>
    <t>Friedensrichter</t>
  </si>
  <si>
    <t>Erledigte Fälle</t>
  </si>
  <si>
    <t>Natürliche Personen</t>
  </si>
  <si>
    <t>Juristische Personen</t>
  </si>
  <si>
    <t>Quellensteuerpflichtige</t>
  </si>
  <si>
    <t>Total Steuerpflichtige</t>
  </si>
  <si>
    <t>Wochenaufenthalter</t>
  </si>
  <si>
    <t>Steuerbares</t>
  </si>
  <si>
    <t>Einkommen</t>
  </si>
  <si>
    <t>Vermögen</t>
  </si>
  <si>
    <t xml:space="preserve">          Natürliche Personen</t>
  </si>
  <si>
    <t xml:space="preserve">          Juristische Personen</t>
  </si>
  <si>
    <t xml:space="preserve">          Total</t>
  </si>
  <si>
    <t>Steuerfüsse</t>
  </si>
  <si>
    <t>Erträge</t>
  </si>
  <si>
    <t>Röm.</t>
  </si>
  <si>
    <t>Christ.</t>
  </si>
  <si>
    <t>Politische</t>
  </si>
  <si>
    <t>Natürliche</t>
  </si>
  <si>
    <t>Juristische</t>
  </si>
  <si>
    <t>Ref.</t>
  </si>
  <si>
    <t>Kath.</t>
  </si>
  <si>
    <t>Gemeinde</t>
  </si>
  <si>
    <t>Staat</t>
  </si>
  <si>
    <t>Personen</t>
  </si>
  <si>
    <t>Aktive</t>
  </si>
  <si>
    <t>Passive</t>
  </si>
  <si>
    <t>Ertrag</t>
  </si>
  <si>
    <t>Aufwand</t>
  </si>
  <si>
    <t>Differenz</t>
  </si>
  <si>
    <t>Handänderungssteuern</t>
  </si>
  <si>
    <t>Grundstückgewinnsteuern</t>
  </si>
  <si>
    <t>Rechnung</t>
  </si>
  <si>
    <t>Budget</t>
  </si>
  <si>
    <t>1998</t>
  </si>
  <si>
    <t>1999</t>
  </si>
  <si>
    <t>2000</t>
  </si>
  <si>
    <t>Fr.</t>
  </si>
  <si>
    <t>Nettoinvestition VV (ab 1998 exkl. Spf)</t>
  </si>
  <si>
    <t>Selbstfinanzierungsgrad in %</t>
  </si>
  <si>
    <t>(SFG in %)</t>
  </si>
  <si>
    <t>Einfache Staatssteuer (100 %)</t>
  </si>
  <si>
    <t>Nettozinsenaufwand ( Kto 32, 42)</t>
  </si>
  <si>
    <t>(NZ)</t>
  </si>
  <si>
    <t>bereinigter Ertrag</t>
  </si>
  <si>
    <t>Zinsbelastungsanteil in %</t>
  </si>
  <si>
    <t>(ZBA in %)</t>
  </si>
  <si>
    <t>NZ in % der einf. Staatssteuern</t>
  </si>
  <si>
    <t>(NZ in %)</t>
  </si>
  <si>
    <t>Finanzvermögen</t>
  </si>
  <si>
    <t>Fremdkapital</t>
  </si>
  <si>
    <t>Einwohnerzahl</t>
  </si>
  <si>
    <t>Nettovermögen pro Einwohner in Fr</t>
  </si>
  <si>
    <t>(NV/E)</t>
  </si>
  <si>
    <t>Zuwachs</t>
  </si>
  <si>
    <t>in %</t>
  </si>
  <si>
    <t>Einwohner /</t>
  </si>
  <si>
    <t>Abnahme</t>
  </si>
  <si>
    <t>Wohnung</t>
  </si>
  <si>
    <t>Baubewilligungen 1953 - 1999</t>
  </si>
  <si>
    <t>(Ohne Revisionsbewilligungen)</t>
  </si>
  <si>
    <t>Rekurse gegen Beschlüsse der Baukommission 1977 - 1999</t>
  </si>
  <si>
    <t>Statistik Wohnbautätigkeit 1985 - 1999</t>
  </si>
  <si>
    <t>Anzahl baubewilligter Wohnungen</t>
  </si>
  <si>
    <t>Anzahl fertiggestellter Wohnungen</t>
  </si>
  <si>
    <t>Winterdienst</t>
  </si>
  <si>
    <t>Salz- / Splittverbrauch</t>
  </si>
  <si>
    <t>Salz</t>
  </si>
  <si>
    <t>Splitt</t>
  </si>
  <si>
    <t>94/95</t>
  </si>
  <si>
    <t>95/96</t>
  </si>
  <si>
    <t>96/97</t>
  </si>
  <si>
    <t>97/98</t>
  </si>
  <si>
    <t>98/99</t>
  </si>
  <si>
    <t>99/00</t>
  </si>
  <si>
    <t>Einsätze pro Winter</t>
  </si>
  <si>
    <t>Strassen</t>
  </si>
  <si>
    <t>Kilometer</t>
  </si>
  <si>
    <t>Wege</t>
  </si>
  <si>
    <t>Nationalstrassen</t>
  </si>
  <si>
    <t>Öffentliche Fusswege</t>
  </si>
  <si>
    <t>Staatsstrassen</t>
  </si>
  <si>
    <t>(ohne Gehwege an Strassen)</t>
  </si>
  <si>
    <t>Kommunalstrassen</t>
  </si>
  <si>
    <t>Privatstrassen</t>
  </si>
  <si>
    <t>Gesamtes Strassennetz</t>
  </si>
  <si>
    <t>Leitungen</t>
  </si>
  <si>
    <t>Misch-/Schmutzwasserleitungen</t>
  </si>
  <si>
    <t>Meteorwasserleitungen (inkl. Autobahn)</t>
  </si>
  <si>
    <t>Total öffentliche Leitungen</t>
  </si>
  <si>
    <t>Finanzen</t>
  </si>
  <si>
    <t>Elektrizitätswerk</t>
  </si>
  <si>
    <t>Wasserversorgung</t>
  </si>
  <si>
    <t>Gasversorgung</t>
  </si>
  <si>
    <t>Alle Angaben in Fr.</t>
  </si>
  <si>
    <t>Laufende Rechnung</t>
  </si>
  <si>
    <t>Stromverkauf</t>
  </si>
  <si>
    <t>Wasserverkauf</t>
  </si>
  <si>
    <t>Gasverkauf</t>
  </si>
  <si>
    <t>übrige Erträge</t>
  </si>
  <si>
    <t>Total Erträge</t>
  </si>
  <si>
    <t>Personalaufwand</t>
  </si>
  <si>
    <t>Energieankauf</t>
  </si>
  <si>
    <t>Übriger Sachaufwand</t>
  </si>
  <si>
    <t>Zinsen</t>
  </si>
  <si>
    <t>Abschreibungen</t>
  </si>
  <si>
    <t>Übriger Aufwand</t>
  </si>
  <si>
    <t>Total Aufwand</t>
  </si>
  <si>
    <t>Ergebnis, Veränderung Spezialfinanzierung</t>
  </si>
  <si>
    <t>Investitionsrechnung</t>
  </si>
  <si>
    <t>Ausgaben</t>
  </si>
  <si>
    <t>Total Ausgaben</t>
  </si>
  <si>
    <t>Einnahmen</t>
  </si>
  <si>
    <t>Gebühren</t>
  </si>
  <si>
    <t>Total Einnahmen</t>
  </si>
  <si>
    <t>Nettoinvestitionen</t>
  </si>
  <si>
    <t>Energieumsatz</t>
  </si>
  <si>
    <t>Strombezug</t>
  </si>
  <si>
    <t>Energiebezug von den EKZ</t>
  </si>
  <si>
    <t>kWh</t>
  </si>
  <si>
    <t>Leistungsmaximum</t>
  </si>
  <si>
    <t>kW</t>
  </si>
  <si>
    <t>Stromabgabe</t>
  </si>
  <si>
    <t>Haushalte</t>
  </si>
  <si>
    <t>Spezialtarif (u.a. Strassensignalisation, Billettautomaten)</t>
  </si>
  <si>
    <t>Niederspannungs-Sammeltarif (LP 1+2)</t>
  </si>
  <si>
    <t>Niederspannungs-Sammeltarif (Gemeinschaftsanlagen)</t>
  </si>
  <si>
    <t>Hochspannungs-Sammeltarif</t>
  </si>
  <si>
    <t>Strassenbeleuchtung Kanton gemessen</t>
  </si>
  <si>
    <t>Strassenbeleuchtung Kanton ungemessen</t>
  </si>
  <si>
    <t>Strassenbeleuchtung EWO ungemessen</t>
  </si>
  <si>
    <t>Total Energieabgabe</t>
  </si>
  <si>
    <t>Trafo-u.Leitungsverluste, Eigenverbrauch, Messdifferenzen</t>
  </si>
  <si>
    <t>Spezifische Werte</t>
  </si>
  <si>
    <t>Energieverbrauch pro Einwohner/Jahr</t>
  </si>
  <si>
    <t>Leistungsbedarf pro Einwohner</t>
  </si>
  <si>
    <t>Höchste stündliche Belastung</t>
  </si>
  <si>
    <t>Tag, kW</t>
  </si>
  <si>
    <t xml:space="preserve"> Total Energieankauf</t>
  </si>
  <si>
    <t>Durchschnittskosten Stromankauf</t>
  </si>
  <si>
    <t>Rp./kWh</t>
  </si>
  <si>
    <t>Total Energieverkauf</t>
  </si>
  <si>
    <t>Durchschnittserlös Stromverkauf</t>
  </si>
  <si>
    <t>Anlagen</t>
  </si>
  <si>
    <t>Transformatoren und Schaltstationen</t>
  </si>
  <si>
    <t>Eigene Stationen</t>
  </si>
  <si>
    <t>Stk</t>
  </si>
  <si>
    <t>Fremde Transformatorenstationen (HS-Tarif)</t>
  </si>
  <si>
    <t>Niederspannungsverteilkabinen / Schalt- und Trennstellen</t>
  </si>
  <si>
    <t>Verteilkabinen / Trennstellen</t>
  </si>
  <si>
    <t>Leitungsnetz (Stranglängen)</t>
  </si>
  <si>
    <t xml:space="preserve"> </t>
  </si>
  <si>
    <t>Mittelspannungs-Kabelleitungen</t>
  </si>
  <si>
    <t>ca. km</t>
  </si>
  <si>
    <t>Mittelspannungs-Freileitungen</t>
  </si>
  <si>
    <t>Niederspannungs-Kabelleitungen</t>
  </si>
  <si>
    <t>Niederspannungs-Freileitungen</t>
  </si>
  <si>
    <t>Hausanschlüsse</t>
  </si>
  <si>
    <t>neu erstellte Hausanschlüsse</t>
  </si>
  <si>
    <t>abgebrochene Hausanschlüsse</t>
  </si>
  <si>
    <t>geänderte, sanierte oder verstärkte Hausanschlüsse</t>
  </si>
  <si>
    <t>Öffentliche Beleuchtung (Anzahl Lampenstellen)</t>
  </si>
  <si>
    <r>
      <t xml:space="preserve">Strassenbeleuchtung </t>
    </r>
    <r>
      <rPr>
        <sz val="8"/>
        <rFont val="Arial"/>
        <family val="2"/>
      </rPr>
      <t>(ohne Thurgauer- und Nationalstrasse)</t>
    </r>
  </si>
  <si>
    <t>Verkehrsinseln</t>
  </si>
  <si>
    <t>Betrieb</t>
  </si>
  <si>
    <t>Zählerwesen/Installationskontrolle</t>
  </si>
  <si>
    <t>Periodische Kontrollen</t>
  </si>
  <si>
    <t>Liftkontrollen</t>
  </si>
  <si>
    <t>Installierte Netzkommandoempfänger</t>
  </si>
  <si>
    <t xml:space="preserve">Störungen im Stromversorgungsnetz </t>
  </si>
  <si>
    <t>Wasserumsatz</t>
  </si>
  <si>
    <t>Wasserbeschaffung</t>
  </si>
  <si>
    <t>Eigenwasserproduktion</t>
  </si>
  <si>
    <t>m3</t>
  </si>
  <si>
    <t>Fremdwasserbezug Gruppenwasserversorgung und  WVZ</t>
  </si>
  <si>
    <t>Total Wasserbeschaffung</t>
  </si>
  <si>
    <t>Wasserabgabe</t>
  </si>
  <si>
    <t>Haushaltungen</t>
  </si>
  <si>
    <t>Bauwasser und vorübergehende Wasserabgaben</t>
  </si>
  <si>
    <t>Baustellen ohne Wasserzähler</t>
  </si>
  <si>
    <t>Total verkauftes Wasser</t>
  </si>
  <si>
    <t>Brunnenanlagen</t>
  </si>
  <si>
    <t>Öffentliche Zwecke</t>
  </si>
  <si>
    <t>Eigenbedarf</t>
  </si>
  <si>
    <t>Total Wasserabgabe ohne Netzverluste</t>
  </si>
  <si>
    <t>Leitungsverluste, Messdifferenzen</t>
  </si>
  <si>
    <t>In Prozenten der Wasserbeschaffung</t>
  </si>
  <si>
    <t>%</t>
  </si>
  <si>
    <t>Maximaler Tagesverbrauch</t>
  </si>
  <si>
    <t>Datum</t>
  </si>
  <si>
    <t>Mittlerer Tagesverbrauch</t>
  </si>
  <si>
    <t>Maximaler Konsum pro Einwohner/Tag</t>
  </si>
  <si>
    <t>lt</t>
  </si>
  <si>
    <t>Mittlerer Konsum pro Einwohner/Tag</t>
  </si>
  <si>
    <t>Total Fremdwasserankauf</t>
  </si>
  <si>
    <t>Durchschnittskosten Wasserankauf</t>
  </si>
  <si>
    <t>Fr./m3</t>
  </si>
  <si>
    <t>Total Wasserverkauf</t>
  </si>
  <si>
    <t>Leitungsnetz und Hydranten</t>
  </si>
  <si>
    <t>Speiseleitungen</t>
  </si>
  <si>
    <t>m</t>
  </si>
  <si>
    <t>Erschliessungsleitungen</t>
  </si>
  <si>
    <t>Quellleitungen</t>
  </si>
  <si>
    <t>Schieber und Leerläufe</t>
  </si>
  <si>
    <t>Überflurhydranten</t>
  </si>
  <si>
    <t>erstellte Hausanschlüsse</t>
  </si>
  <si>
    <t>Reservoir und Brunnenanlagen</t>
  </si>
  <si>
    <t>Reservoir Tambel Gesamtinhalt</t>
  </si>
  <si>
    <t>öffentliche Trinkbrunnen</t>
  </si>
  <si>
    <t>davon in Schul- oder Stadtanlagen</t>
  </si>
  <si>
    <t>Zierbrunnen Kirchgemeinden / Privat</t>
  </si>
  <si>
    <t>Zählerwesen / Installationskontrolle</t>
  </si>
  <si>
    <t>Trinkwasserproben bakteriologisch</t>
  </si>
  <si>
    <t>Trinkwasserproben chemisch</t>
  </si>
  <si>
    <t>1</t>
  </si>
  <si>
    <t xml:space="preserve">Karbonathärte im Leitungswasser </t>
  </si>
  <si>
    <t>º F</t>
  </si>
  <si>
    <t>Abnahmekontrollen</t>
  </si>
  <si>
    <t>Störungen im Wasserversorgungsnetz</t>
  </si>
  <si>
    <t>Zuwachsrate Stromumsatz</t>
  </si>
  <si>
    <t>Elektrizitätswerk, Einwohner, Energiebezug, Leistungsmaximum</t>
  </si>
  <si>
    <t>Energiebezug</t>
  </si>
  <si>
    <t>Industrie/Gewerbe</t>
  </si>
  <si>
    <t>Hochspannung</t>
  </si>
  <si>
    <t>Jahres-Wasserverbrauch</t>
  </si>
  <si>
    <t>Tageswasserbedarf</t>
  </si>
  <si>
    <t>Eigenwasser, Quellen</t>
  </si>
  <si>
    <t>Zugekauftes Wasser</t>
  </si>
  <si>
    <t>Mittel</t>
  </si>
  <si>
    <t>Maximum</t>
  </si>
  <si>
    <t>max. Fremdwasserbezug</t>
  </si>
  <si>
    <t>Gasbezug / Gasabsatz</t>
  </si>
  <si>
    <t>Tarif A (Haushalte)</t>
  </si>
  <si>
    <t>Tarif B (Heizg./Warmwasser)</t>
  </si>
  <si>
    <t>Verbraucher &gt;0.45 GWh</t>
  </si>
  <si>
    <t>Anzeigen und Aufträge</t>
  </si>
  <si>
    <t>Verlust von Ausweisen und Schildern</t>
  </si>
  <si>
    <t>Anzeigen und Revokationen Velo- und</t>
  </si>
  <si>
    <t>Mofadiebstähle</t>
  </si>
  <si>
    <t>Rechtshilfegesuche, Zustellungsaufträge</t>
  </si>
  <si>
    <t>Beanstandungsrapporte</t>
  </si>
  <si>
    <t>Korrespondenzen, Berichte, div. Aufträge</t>
  </si>
  <si>
    <t>Radarkontrollen</t>
  </si>
  <si>
    <t>Anzahl Mess-Stellen</t>
  </si>
  <si>
    <t>Total kontrollierte Fahrzeuge</t>
  </si>
  <si>
    <t>Total Geschwindigkeitsüberschreitungen</t>
  </si>
  <si>
    <t>Verzeigungen an Statthalteramt / Bezirksanwaltschaft</t>
  </si>
  <si>
    <t>Nachtparkgebühren</t>
  </si>
  <si>
    <t>Jahre</t>
  </si>
  <si>
    <t>Gebührenpflichtige Fahrzeuge Ende Jahr</t>
  </si>
  <si>
    <t>Einnahmen Fr.</t>
  </si>
  <si>
    <t>Ordnungsbussenverfahren (OBV)</t>
  </si>
  <si>
    <t>Ordentliches Verfahren</t>
  </si>
  <si>
    <t>Polizeibussen</t>
  </si>
  <si>
    <t>Rapporterstattungen</t>
  </si>
  <si>
    <t>An das Statthalteramt Bülach</t>
  </si>
  <si>
    <t>An die Bezirksanwaltschaft Bülach</t>
  </si>
  <si>
    <t>An die Jugendanwaltschaft</t>
  </si>
  <si>
    <t>Bussenzettel im Ordnungsbussenverfahren (OBV)</t>
  </si>
  <si>
    <t>Hundekontrollen</t>
  </si>
  <si>
    <t>Total verkaufte Hundemarken</t>
  </si>
  <si>
    <t>Einsätze</t>
  </si>
  <si>
    <t>Brandfälle</t>
  </si>
  <si>
    <t>Wassereinbrüche</t>
  </si>
  <si>
    <t>Oel- und Chemiewehr, Autounfälle</t>
  </si>
  <si>
    <t>Dienstleistungen</t>
  </si>
  <si>
    <t>Fehlalarme und Falschmeldungen</t>
  </si>
  <si>
    <t>Nachbarhilfe und Stützpunkteinsätze</t>
  </si>
  <si>
    <t>Alarmübungen</t>
  </si>
  <si>
    <t>Rechnungen,  Einsätze,  Dienstleistungen      Fr.</t>
  </si>
  <si>
    <t>Istbestand:</t>
  </si>
  <si>
    <t>Sollbestand:</t>
  </si>
  <si>
    <t>Zivilschutz-Leitung</t>
  </si>
  <si>
    <t>Bevölkerungsschutz</t>
  </si>
  <si>
    <t>Nachrichten</t>
  </si>
  <si>
    <t>Übermittlung</t>
  </si>
  <si>
    <t>ACS</t>
  </si>
  <si>
    <t>Rettung</t>
  </si>
  <si>
    <t>Sanität</t>
  </si>
  <si>
    <t>Anlagen / Material / Transporte</t>
  </si>
  <si>
    <t>Personalreserve</t>
  </si>
  <si>
    <t>Militärische Stammkontrolle</t>
  </si>
  <si>
    <t>Dienstpflichtige (in Formationen eingeteilt)</t>
  </si>
  <si>
    <t>Frauen (Frauendienst der Armee und Rotkreuz-Angehörige)</t>
  </si>
  <si>
    <t>Nichteingeteilte (Befreite, MStG, Untaugliche)</t>
  </si>
  <si>
    <t>Stellungspflichtige</t>
  </si>
  <si>
    <t>Taugliche</t>
  </si>
  <si>
    <t>Zurückgestellte</t>
  </si>
  <si>
    <t>Untaugliche</t>
  </si>
  <si>
    <t>Entlassungen</t>
  </si>
  <si>
    <t>aus der Wehrpflicht</t>
  </si>
  <si>
    <t>Erdbestattungen</t>
  </si>
  <si>
    <t>Urnenbeisetzungen</t>
  </si>
  <si>
    <t>Gemeinschaftsgrab</t>
  </si>
  <si>
    <t>auswärtige Bestattungen</t>
  </si>
  <si>
    <t>Bestattung Auswärtiger</t>
  </si>
  <si>
    <t>Entschädigungen an pflegende Angehörige per Ende Jahr</t>
  </si>
  <si>
    <t>Betriebskategorien</t>
  </si>
  <si>
    <t>Beanstan-</t>
  </si>
  <si>
    <t>Betriebe</t>
  </si>
  <si>
    <t>Inspektionen</t>
  </si>
  <si>
    <t>dungen</t>
  </si>
  <si>
    <r>
      <t>Restaurants mit und ohne Alkohol und Kantinen</t>
    </r>
    <r>
      <rPr>
        <sz val="8"/>
        <rFont val="Arial"/>
        <family val="2"/>
      </rPr>
      <t xml:space="preserve"> (11-13)</t>
    </r>
  </si>
  <si>
    <r>
      <t xml:space="preserve">Gelegenheitswirtschaften </t>
    </r>
    <r>
      <rPr>
        <sz val="8"/>
        <rFont val="Arial"/>
        <family val="2"/>
      </rPr>
      <t>(14)</t>
    </r>
  </si>
  <si>
    <t>übrige Verpflegungsbetriebe</t>
  </si>
  <si>
    <r>
      <t xml:space="preserve">(Krippe, Sportanlagen etc.) </t>
    </r>
    <r>
      <rPr>
        <sz val="8"/>
        <rFont val="Arial"/>
        <family val="2"/>
      </rPr>
      <t>(21-28)</t>
    </r>
  </si>
  <si>
    <t>Lebensmittelverkaufsgeschäfte (inkl. Milch-</t>
  </si>
  <si>
    <t xml:space="preserve">wirtschaftsbetriebe, Bäckereien). </t>
  </si>
  <si>
    <t>(30-46, 55, 56)</t>
  </si>
  <si>
    <r>
      <t xml:space="preserve">Landwirtschaftliche Produktion </t>
    </r>
    <r>
      <rPr>
        <sz val="8"/>
        <rFont val="Arial"/>
        <family val="2"/>
      </rPr>
      <t>(51)</t>
    </r>
  </si>
  <si>
    <r>
      <t xml:space="preserve">Metzgereibetriebe </t>
    </r>
    <r>
      <rPr>
        <sz val="8"/>
        <rFont val="Arial"/>
        <family val="2"/>
      </rPr>
      <t>(70)</t>
    </r>
  </si>
  <si>
    <r>
      <t>Lebensmittel-Fabriken und Grosshandel</t>
    </r>
    <r>
      <rPr>
        <sz val="8"/>
        <rFont val="Arial"/>
        <family val="2"/>
      </rPr>
      <t xml:space="preserve"> (60, 80)</t>
    </r>
  </si>
  <si>
    <r>
      <t xml:space="preserve">Getränkeindustrie </t>
    </r>
    <r>
      <rPr>
        <sz val="8"/>
        <rFont val="Arial"/>
        <family val="2"/>
      </rPr>
      <t>(57)</t>
    </r>
  </si>
  <si>
    <t>ausgestellte Kontrollscheine</t>
  </si>
  <si>
    <t>vorgewiesene Speisepilze</t>
  </si>
  <si>
    <t>kg</t>
  </si>
  <si>
    <t>ungeniessbar, verdorben, giftig</t>
  </si>
  <si>
    <t>tödlich giftige Pilze</t>
  </si>
  <si>
    <t>Starts über Opfikon</t>
  </si>
  <si>
    <t>Gesamt-Abfall</t>
  </si>
  <si>
    <t>Kehricht</t>
  </si>
  <si>
    <t>Grüngut</t>
  </si>
  <si>
    <t>Papier</t>
  </si>
  <si>
    <t>Glas</t>
  </si>
  <si>
    <t>Metall</t>
  </si>
  <si>
    <t>Diverses</t>
  </si>
  <si>
    <t>Separat gesammelte Abfälle</t>
  </si>
  <si>
    <t>Landungen</t>
  </si>
  <si>
    <t>Monat</t>
  </si>
  <si>
    <t>über Opfikon</t>
  </si>
  <si>
    <t>Piste 16</t>
  </si>
  <si>
    <t>Piste 34</t>
  </si>
  <si>
    <t>Januar</t>
  </si>
  <si>
    <t>Februar</t>
  </si>
  <si>
    <t>März</t>
  </si>
  <si>
    <t>April</t>
  </si>
  <si>
    <t>Mai</t>
  </si>
  <si>
    <t>Juni</t>
  </si>
  <si>
    <t>Juli</t>
  </si>
  <si>
    <t>August</t>
  </si>
  <si>
    <t>September</t>
  </si>
  <si>
    <t>Oktober</t>
  </si>
  <si>
    <t>November</t>
  </si>
  <si>
    <t>Dezember</t>
  </si>
  <si>
    <t>Starts und Landungen (Januar bis Dez.)</t>
  </si>
  <si>
    <t>Starts total</t>
  </si>
  <si>
    <t>Landungen über Opfikon</t>
  </si>
  <si>
    <t>Landungen total</t>
  </si>
  <si>
    <t>Fürsorge</t>
  </si>
  <si>
    <t>Anzahl Geschäfte der Fürsorgebehörde</t>
  </si>
  <si>
    <t>Anzahl Fälle (gesetzlich wirtschaftliche Hilfe)</t>
  </si>
  <si>
    <t>Bestand per</t>
  </si>
  <si>
    <t>Behandelte</t>
  </si>
  <si>
    <t>Zugang</t>
  </si>
  <si>
    <t>Abgang</t>
  </si>
  <si>
    <t>Bestand</t>
  </si>
  <si>
    <t>Anzahl</t>
  </si>
  <si>
    <t>Unterstützungsgründe</t>
  </si>
  <si>
    <t>Bevorschussung</t>
  </si>
  <si>
    <t>Arbeitslosenversicherung</t>
  </si>
  <si>
    <t>Erwerbslos, ALV deckt</t>
  </si>
  <si>
    <t>Existenzminimum nicht</t>
  </si>
  <si>
    <t>(psychische Gründe)</t>
  </si>
  <si>
    <t>zu wenig Einkommen</t>
  </si>
  <si>
    <t>arbeitsunfähig (Arztzeugnis)</t>
  </si>
  <si>
    <t>Suchttherapie stationär</t>
  </si>
  <si>
    <t>stationärer Aufenthalt Erwachsene</t>
  </si>
  <si>
    <t>Beendigungsgründe</t>
  </si>
  <si>
    <t>zusätzl. Eink. Stellenwechsel</t>
  </si>
  <si>
    <t>Aufnahme Erwerbstätigkeit</t>
  </si>
  <si>
    <t>AHV-Rente/ZL</t>
  </si>
  <si>
    <t>Total-Aufwand</t>
  </si>
  <si>
    <t>IV-Rente/ZL</t>
  </si>
  <si>
    <t>Rückerstattung</t>
  </si>
  <si>
    <t>Nettoaufwand</t>
  </si>
  <si>
    <t>Alimente/Bevorschussung</t>
  </si>
  <si>
    <t>vermindertes Existenzminimum</t>
  </si>
  <si>
    <t>Einstellung Unterstützung</t>
  </si>
  <si>
    <t>Kurzberatung</t>
  </si>
  <si>
    <t>Kontaktabbruch</t>
  </si>
  <si>
    <t>Wegzug</t>
  </si>
  <si>
    <t>unbekannt</t>
  </si>
  <si>
    <t>gestorben</t>
  </si>
  <si>
    <t>Total Abgänge</t>
  </si>
  <si>
    <t>A 1</t>
  </si>
  <si>
    <t>B 1</t>
  </si>
  <si>
    <t>B 3</t>
  </si>
  <si>
    <t>C 1</t>
  </si>
  <si>
    <t>C 2</t>
  </si>
  <si>
    <t>Kurz-</t>
  </si>
  <si>
    <t>Situations-Ver-</t>
  </si>
  <si>
    <t>Chronifizierte</t>
  </si>
  <si>
    <t>beratungen</t>
  </si>
  <si>
    <t>änderungen</t>
  </si>
  <si>
    <t>Situation</t>
  </si>
  <si>
    <t>beeinflussbar</t>
  </si>
  <si>
    <t>Kurzbera-</t>
  </si>
  <si>
    <t>wirtschaftliche</t>
  </si>
  <si>
    <t>Beratung, ohne</t>
  </si>
  <si>
    <t>Stabilisier-</t>
  </si>
  <si>
    <t>Überlebens-</t>
  </si>
  <si>
    <t>tung, ohne</t>
  </si>
  <si>
    <t>Hilfe mit</t>
  </si>
  <si>
    <t>ung mit</t>
  </si>
  <si>
    <t>hilfe mit</t>
  </si>
  <si>
    <t>minimaler</t>
  </si>
  <si>
    <t>regelmässiger</t>
  </si>
  <si>
    <t>Hilfe</t>
  </si>
  <si>
    <t>Beratung</t>
  </si>
  <si>
    <t>max. 4 Std.</t>
  </si>
  <si>
    <t>Verteilung der Unterstützungsfälle im Jahr 2000 (total 457 Fälle)</t>
  </si>
  <si>
    <t>(Kuchen)</t>
  </si>
  <si>
    <t>Schweizer, Bürger Kt. Zürich</t>
  </si>
  <si>
    <t>Schweizer Kantonsbürger</t>
  </si>
  <si>
    <t>Anzahl durch die Vormundschaft geführten Massnahmen</t>
  </si>
  <si>
    <t>Schweizer, Bürger übrige Kantone</t>
  </si>
  <si>
    <t>Schweizer Wohngemeinde</t>
  </si>
  <si>
    <t>Fälle: Amtsvormundschaft</t>
  </si>
  <si>
    <t>Fälle: Private</t>
  </si>
  <si>
    <t>Fälle: Jugendsekretariat</t>
  </si>
  <si>
    <t>Schweizer Heimatgemeinde</t>
  </si>
  <si>
    <t>Ausländer Wohngemeinde</t>
  </si>
  <si>
    <t>Ausländer zu Lasten Staat</t>
  </si>
  <si>
    <t>Ausländer zu Lasten Bund</t>
  </si>
  <si>
    <t>Vergleich Rente/Teuerung</t>
  </si>
  <si>
    <t>AHV -Rente</t>
  </si>
  <si>
    <t>Teuerung</t>
  </si>
  <si>
    <t>Arbeitslose</t>
  </si>
  <si>
    <t>Anzahl Fälle von Zusatzleistungen zur AHV/IV</t>
  </si>
  <si>
    <t>Zusatzleistungen (Zahlen sind verknüpft mit Seite Sozial2)</t>
  </si>
  <si>
    <t>Aufwand / Rückerstattung</t>
  </si>
  <si>
    <t>Mindest- / Höchstrente</t>
  </si>
  <si>
    <t>Einfache Altersrente</t>
  </si>
  <si>
    <t>Plafonierte Altersrente (früher Ehepaarrente)</t>
  </si>
  <si>
    <t>Kant. Ausgleichskasse (SVA Zürich)</t>
  </si>
  <si>
    <t xml:space="preserve">  Jahr</t>
  </si>
  <si>
    <t>Anzahl Abrechnungspflichtige, welche AHV-Prämien</t>
  </si>
  <si>
    <t>bezahlen müssen</t>
  </si>
  <si>
    <t>Rückerstattungen</t>
  </si>
  <si>
    <t>Bund / Kanton  2000</t>
  </si>
  <si>
    <t>Anzahl Fälle von Zusatzleistungen</t>
  </si>
  <si>
    <t xml:space="preserve">Jahr  </t>
  </si>
  <si>
    <t>AHV-Rentner/innen</t>
  </si>
  <si>
    <t>Hinterlassene</t>
  </si>
  <si>
    <t>-</t>
  </si>
  <si>
    <t>Invalide</t>
  </si>
  <si>
    <t xml:space="preserve">Total  </t>
  </si>
  <si>
    <t>Anzahl Geschäfte der Behörde</t>
  </si>
  <si>
    <t>Vormundschaftliche Massnahmen für Erwachsene:</t>
  </si>
  <si>
    <t>Vormundschaften gemäss Art. 369 - 372 ZGB (Geisteskrankheiten,</t>
  </si>
  <si>
    <t>Geistesschwäche, Verschwendung, Trunksucht, auf eigenes Begehren)</t>
  </si>
  <si>
    <t>Beistandschaften gem. Art. 392 - 394 ZGB (Vermögensverwaltung,</t>
  </si>
  <si>
    <t>Vertretung, eigenes Begehren)</t>
  </si>
  <si>
    <t>Beiratschaften gem. Art. 395 ZGB</t>
  </si>
  <si>
    <t>Entzug der Handlungsfähigkeit gem. Art.386 ZGB</t>
  </si>
  <si>
    <t>Vormundschaftliche Massnahmen für Minderjährige:</t>
  </si>
  <si>
    <t>Vormundschaften gem. Art.296, 298, 311, 312, 368 ZGB (Kinder die nicht</t>
  </si>
  <si>
    <t>unter der elterlichen Gewalt stehen)</t>
  </si>
  <si>
    <t xml:space="preserve">Zum Schutze des Kindes unter elterlicher Gewalt gem. Art. 307-310 </t>
  </si>
  <si>
    <t>und 392 ZGB</t>
  </si>
  <si>
    <r>
      <t>Vorkehren zum Schutze des Vermögens</t>
    </r>
    <r>
      <rPr>
        <sz val="10"/>
        <rFont val="Arial"/>
        <family val="2"/>
      </rPr>
      <t xml:space="preserve"> von Kindern</t>
    </r>
    <r>
      <rPr>
        <sz val="9"/>
        <rFont val="Arial"/>
        <family val="2"/>
      </rPr>
      <t xml:space="preserve"> unter elterlicher Gewalt</t>
    </r>
  </si>
  <si>
    <t>Total Personen mit vormundschaftlichen Massnahmen</t>
  </si>
  <si>
    <t>Gesamtes Alterszentrum</t>
  </si>
  <si>
    <t>Wohn- und Pflegebereich</t>
  </si>
  <si>
    <t>Hochhaus</t>
  </si>
  <si>
    <t>Alter</t>
  </si>
  <si>
    <t>weiblich</t>
  </si>
  <si>
    <t>männlich</t>
  </si>
  <si>
    <t>60 - 65</t>
  </si>
  <si>
    <t>66 - 70</t>
  </si>
  <si>
    <t>71 - 75</t>
  </si>
  <si>
    <t>76 - 80</t>
  </si>
  <si>
    <t>81 - 85</t>
  </si>
  <si>
    <t>86 - 90</t>
  </si>
  <si>
    <t>91 - 95</t>
  </si>
  <si>
    <t>96 - 100</t>
  </si>
  <si>
    <t>101 - 105</t>
  </si>
  <si>
    <t>Freiwilligen Arbeit für Senioren und Seniorinnen</t>
  </si>
  <si>
    <t>Durchschnittliches Eintrittsalter und Aufenthaltsdauer</t>
  </si>
  <si>
    <t>Std. pro Person</t>
  </si>
  <si>
    <t>Gesamt-Std.</t>
  </si>
  <si>
    <t>Durchschnittliches Eintrittsalter</t>
  </si>
  <si>
    <t>Durchschnittliche Aufenthaltsdauer</t>
  </si>
  <si>
    <t>Besuchergruppe Bächli</t>
  </si>
  <si>
    <t>Segeno (Wohnbaugenossenschaft)</t>
  </si>
  <si>
    <t>Mittagstisch</t>
  </si>
  <si>
    <t>Mahlzeiten-Dienst</t>
  </si>
  <si>
    <t>Brockenstube Senioren</t>
  </si>
  <si>
    <t>Voliere</t>
  </si>
  <si>
    <t>Autodienst Rotes Kreuz</t>
  </si>
  <si>
    <t>Besuchergruppe Gibeleich</t>
  </si>
  <si>
    <t>Senioren für Senioren</t>
  </si>
  <si>
    <t>Pro Senectute OV</t>
  </si>
  <si>
    <t>Pro Senectute Sportgruppen</t>
  </si>
  <si>
    <t>Wohn- und Pflegeheim</t>
  </si>
  <si>
    <t>Restaurant</t>
  </si>
  <si>
    <t>Nettoertrag</t>
  </si>
  <si>
    <t xml:space="preserve">  </t>
  </si>
  <si>
    <t>Stadtbürger</t>
  </si>
  <si>
    <t>Geburten</t>
  </si>
  <si>
    <t>Todesfälle</t>
  </si>
  <si>
    <t>Trauungen:</t>
  </si>
  <si>
    <t>in Opfikon</t>
  </si>
  <si>
    <t>auswärts</t>
  </si>
  <si>
    <t>Scheidungen</t>
  </si>
  <si>
    <t>Vaterschaftsanerkennungen</t>
  </si>
  <si>
    <t>Kindsadoptionen</t>
  </si>
  <si>
    <t>Wanderbewegung</t>
  </si>
  <si>
    <t>Zuzüge</t>
  </si>
  <si>
    <t>Wegzüge</t>
  </si>
  <si>
    <t>Bevölkerungsentwicklung von Opfikon</t>
  </si>
  <si>
    <t>(Ab 1952 verknüpft mit Allg_J&amp;S2)</t>
  </si>
  <si>
    <t>Altersstruktur</t>
  </si>
  <si>
    <t>00-10</t>
  </si>
  <si>
    <t>11-20</t>
  </si>
  <si>
    <t>21-30</t>
  </si>
  <si>
    <t>31-40</t>
  </si>
  <si>
    <t>41-50</t>
  </si>
  <si>
    <t>51-60</t>
  </si>
  <si>
    <t>61-70</t>
  </si>
  <si>
    <t>71-80</t>
  </si>
  <si>
    <t>81-90</t>
  </si>
  <si>
    <t xml:space="preserve">91-   </t>
  </si>
  <si>
    <t>Herkunft der Einwohner</t>
  </si>
  <si>
    <t>Bürger Ausland</t>
  </si>
  <si>
    <t>Bürger übrige Schweiz</t>
  </si>
  <si>
    <t>Bürger übr. Kt. ZH</t>
  </si>
  <si>
    <t>Vereinsunterstützung</t>
  </si>
  <si>
    <t>Einwohner-</t>
  </si>
  <si>
    <t>zahl</t>
  </si>
  <si>
    <t>Wanderungsbilanz</t>
  </si>
  <si>
    <t>von / nach</t>
  </si>
  <si>
    <t>Kanton Zürich</t>
  </si>
  <si>
    <t>übrige Schweiz</t>
  </si>
  <si>
    <t>Ausland</t>
  </si>
  <si>
    <t>Insgesamt</t>
  </si>
  <si>
    <t>Bevölkerungsstand</t>
  </si>
  <si>
    <t>ref.</t>
  </si>
  <si>
    <t>röm.kath</t>
  </si>
  <si>
    <t>chr.kath.</t>
  </si>
  <si>
    <t>andere /</t>
  </si>
  <si>
    <t>keine Konf.</t>
  </si>
  <si>
    <t>Schweizer</t>
  </si>
  <si>
    <t>Ausländer</t>
  </si>
  <si>
    <t>Total Einwohner</t>
  </si>
  <si>
    <t>Eintritte</t>
  </si>
  <si>
    <t xml:space="preserve">Schülerzahlen der Volksschule und des Kindergartens </t>
  </si>
  <si>
    <t>(GB-96-Schu)</t>
  </si>
  <si>
    <t>Schülerzahlen der Musikschule</t>
  </si>
  <si>
    <t>Kinder</t>
  </si>
  <si>
    <t>Erwachsene</t>
  </si>
  <si>
    <t>Schuljahr</t>
  </si>
  <si>
    <t xml:space="preserve">Kindergarten </t>
  </si>
  <si>
    <t>Primarschule</t>
  </si>
  <si>
    <t>Oberstufe</t>
  </si>
  <si>
    <t>Schule gesamt</t>
  </si>
  <si>
    <t>86/87</t>
  </si>
  <si>
    <t>87/88</t>
  </si>
  <si>
    <t>88/89</t>
  </si>
  <si>
    <t>89/90</t>
  </si>
  <si>
    <t>90/91</t>
  </si>
  <si>
    <t>91/92</t>
  </si>
  <si>
    <t>92/93</t>
  </si>
  <si>
    <t>93/94</t>
  </si>
  <si>
    <t>Kiga</t>
  </si>
  <si>
    <t>Anteil</t>
  </si>
  <si>
    <t>Ägypten</t>
  </si>
  <si>
    <t>Chile</t>
  </si>
  <si>
    <t>Deutschland</t>
  </si>
  <si>
    <t>Dominikanische Republik</t>
  </si>
  <si>
    <t>Ecuador</t>
  </si>
  <si>
    <t>Griechenland</t>
  </si>
  <si>
    <t>Irak</t>
  </si>
  <si>
    <t>Italien</t>
  </si>
  <si>
    <t>Ex-Jugoslawien</t>
  </si>
  <si>
    <t>Kamerun</t>
  </si>
  <si>
    <t>Libanon</t>
  </si>
  <si>
    <t>Lybien</t>
  </si>
  <si>
    <t>Österreich</t>
  </si>
  <si>
    <t>Portugal</t>
  </si>
  <si>
    <t>Somalia</t>
  </si>
  <si>
    <t>Spanien</t>
  </si>
  <si>
    <t>Sri Lanka</t>
  </si>
  <si>
    <t>Thailand</t>
  </si>
  <si>
    <t>Türkei</t>
  </si>
  <si>
    <t>Total Ausländer</t>
  </si>
  <si>
    <t>Total Schweizer</t>
  </si>
  <si>
    <t>Gesamttotal</t>
  </si>
  <si>
    <t xml:space="preserve">Anteil Ausländer </t>
  </si>
  <si>
    <t>Vom GR</t>
  </si>
  <si>
    <t xml:space="preserve">           Mitarbeiterbestand</t>
  </si>
  <si>
    <t>bewilligte</t>
  </si>
  <si>
    <t>Bemer-</t>
  </si>
  <si>
    <t>Stellen</t>
  </si>
  <si>
    <t>kungen</t>
  </si>
  <si>
    <t>Vollpensum</t>
  </si>
  <si>
    <t>Volksschule</t>
  </si>
  <si>
    <t>Handarbeit</t>
  </si>
  <si>
    <t>Hauswirtschaft</t>
  </si>
  <si>
    <t>Städtische Lehrkräfte</t>
  </si>
  <si>
    <t>Primarschule (Zusatzstunden)</t>
  </si>
  <si>
    <t>g)</t>
  </si>
  <si>
    <t>Oberstufe (Zusatzstunden)</t>
  </si>
  <si>
    <t>Kindergarten</t>
  </si>
  <si>
    <t>Sportlehrer</t>
  </si>
  <si>
    <t>Deutsch für Fremdsprachige</t>
  </si>
  <si>
    <t>Logopädie</t>
  </si>
  <si>
    <t>Psychomotorik</t>
  </si>
  <si>
    <t>a)</t>
  </si>
  <si>
    <t>Elementare Mathematik</t>
  </si>
  <si>
    <t>Legasthenie</t>
  </si>
  <si>
    <t>b)</t>
  </si>
  <si>
    <t>Musikschule - Koordinatorin</t>
  </si>
  <si>
    <t>f)</t>
  </si>
  <si>
    <t>Musikschule - Lehrpersonal</t>
  </si>
  <si>
    <t>d)</t>
  </si>
  <si>
    <t>Grundschule</t>
  </si>
  <si>
    <t>c)</t>
  </si>
  <si>
    <t>Rhythmik</t>
  </si>
  <si>
    <t>Übriges Schulpersonal</t>
  </si>
  <si>
    <t>Schulsekretariat</t>
  </si>
  <si>
    <t>Tagesheim mit Köchin</t>
  </si>
  <si>
    <t xml:space="preserve">Schulzahnärzte </t>
  </si>
  <si>
    <t>Zahnarztgehilfinnen</t>
  </si>
  <si>
    <t>Schulhauswarte</t>
  </si>
  <si>
    <t>Abwartehefrauen</t>
  </si>
  <si>
    <t>Reinigungspersonal</t>
  </si>
  <si>
    <t>e)</t>
  </si>
  <si>
    <t>Personalbestand total</t>
  </si>
  <si>
    <t>Mundartkurse in den Kindergärten, Schulsportkurse werden durch die Lehrkräfte im Stundenlohn</t>
  </si>
  <si>
    <t>entschädigt, welche in dieser Statistik nicht enthalten sind.</t>
  </si>
  <si>
    <t>Bemerkungen:</t>
  </si>
  <si>
    <t>b)  Rechtsanspruch gemäss Volksschulgesetz</t>
  </si>
  <si>
    <t>c)  Musikalische Früherziehung vom GR am 1.6.1992 genehmigt</t>
  </si>
  <si>
    <t>d)  Beschluss Gemeindeversammlung vom 30.06.1969</t>
  </si>
  <si>
    <t>e)  Umfang nach Bedarf, Grundlage: Wischflächenberechnung gemäss SR-Beschluss Nr.166</t>
  </si>
  <si>
    <t xml:space="preserve">     vom 15.04.1975 und Nr.285 vom 24.06.1975</t>
  </si>
  <si>
    <t>f)   Mitarbeiterinnen bereits beim Lehrpersonal berücksichtigt</t>
  </si>
  <si>
    <t>Sitzungen der RPK</t>
  </si>
  <si>
    <t>Sitzungen der GPK</t>
  </si>
  <si>
    <t>Sitzungen des Büros</t>
  </si>
  <si>
    <t>Einbürgerungen von Schweizer/innen in Opfikon</t>
  </si>
  <si>
    <t>Einbürgerungen von Ausländer/innen in Opfikon</t>
  </si>
  <si>
    <t>zusätzlich</t>
  </si>
  <si>
    <t>- Asylbewerber</t>
  </si>
  <si>
    <t>- Vorläufig aufgenommene</t>
  </si>
  <si>
    <t>Einbürgerungen Ausländer ab 1974</t>
  </si>
  <si>
    <t>Einwohnerzahlen von Opfikon seit 1956</t>
  </si>
  <si>
    <t>Das Bürgerrecht der Stadt Opfikon wurde vom Bürgerlichen Stadtrat resp. vom Bürgerlichen Gemeinderat</t>
  </si>
  <si>
    <t>Aufnahme ins Bürgerecht</t>
  </si>
  <si>
    <t>E</t>
  </si>
  <si>
    <t>F</t>
  </si>
  <si>
    <t>G</t>
  </si>
  <si>
    <t>00/01</t>
  </si>
  <si>
    <t>Brasilien</t>
  </si>
  <si>
    <t>Indien</t>
  </si>
  <si>
    <t>Kolumbien</t>
  </si>
  <si>
    <t>Schweiz</t>
  </si>
  <si>
    <t>Mazedonien</t>
  </si>
  <si>
    <t>Ghana</t>
  </si>
  <si>
    <t>Jugoslawien</t>
  </si>
  <si>
    <t>Kambodscha</t>
  </si>
  <si>
    <t>Kroatien</t>
  </si>
  <si>
    <t>Polen</t>
  </si>
  <si>
    <t>Slowenien</t>
  </si>
  <si>
    <t>Tschechien</t>
  </si>
  <si>
    <t>Industrie und Gewerbe inkl. Bäuler Rümlang</t>
  </si>
  <si>
    <t>15.3 - 37.6</t>
  </si>
  <si>
    <t>Beanstandungen der Proben im Netz und an den Quellen</t>
  </si>
  <si>
    <t>2001</t>
  </si>
  <si>
    <t>vorübergehend Doppelbesetzung in Verwaltung (bis 31. Dezember 2001)</t>
  </si>
  <si>
    <t>und Hausdienst (bis 28. Februar 2002)</t>
  </si>
  <si>
    <t>vom GR</t>
  </si>
  <si>
    <t>Stellen 00</t>
  </si>
  <si>
    <t>vom SR</t>
  </si>
  <si>
    <t>bew. prov.</t>
  </si>
  <si>
    <t>1. Qu. 2001</t>
  </si>
  <si>
    <t>2. Qu. 2001</t>
  </si>
  <si>
    <t>3. Qu. 2001</t>
  </si>
  <si>
    <t>4. Qu. 2001</t>
  </si>
  <si>
    <t>Fälle 2001</t>
  </si>
  <si>
    <t>Bund / Kanton  2001</t>
  </si>
  <si>
    <t>Ausfahrten Bewohner/innen</t>
  </si>
  <si>
    <t>Hebammen: Wochenbettbetreuung + Ambulante Geburten</t>
  </si>
  <si>
    <t>Video</t>
  </si>
  <si>
    <t>Hörbücher</t>
  </si>
  <si>
    <t>DVD</t>
  </si>
  <si>
    <t>Schulpsychologe/Schulsozialpädagoge</t>
  </si>
  <si>
    <t>Mo 20.11.00, 20'532</t>
  </si>
  <si>
    <t>Installierte Zähler</t>
  </si>
  <si>
    <t>Kontrollierte Neuinstallationen</t>
  </si>
  <si>
    <t>1999/00</t>
  </si>
  <si>
    <t>B2</t>
  </si>
  <si>
    <t>Gesetzlich wirtschaftliche Hilfe in Franken</t>
  </si>
  <si>
    <t>(Unterstützungsleitstungen)</t>
  </si>
  <si>
    <t xml:space="preserve">Liftrettungen </t>
  </si>
  <si>
    <t>Organigramme, Abstimmungen und Wahlen, Einbürgerungen, Personal-</t>
  </si>
  <si>
    <t>Sicherheitsabteilung</t>
  </si>
  <si>
    <t>Gesundheit- und Umweltabt.</t>
  </si>
  <si>
    <t>Installierte Wassermesser</t>
  </si>
  <si>
    <t>Bosnien-Herzegowina</t>
  </si>
  <si>
    <t>Übersicht des Zivilstandsamtes.</t>
  </si>
  <si>
    <t xml:space="preserve">Cashflow (exkl. Spf) </t>
  </si>
  <si>
    <t>bestand Stadtverwaltung, Stadtbibliothek, Betreibungsamt, Friedensrichter</t>
  </si>
  <si>
    <t>Friedhof und Bestattungswesen, Pflegende Angehörige und Hebammen-</t>
  </si>
  <si>
    <t>* Es handelt sich hier um Gesuche, die in der Gemeinde positiv entschieden wurden. Die Zahl der abge-</t>
  </si>
  <si>
    <t>schlossenen Einbürgerungen (nach Zustimmung von Bund und Kanton) befinden sich in der statistischen</t>
  </si>
  <si>
    <t>November 2002</t>
  </si>
  <si>
    <t>Zukunft städtische Werke Opfikon</t>
  </si>
  <si>
    <t>Variante a</t>
  </si>
  <si>
    <t>Verselbständigung der städtischen Werke Opfikon in der Rechts-</t>
  </si>
  <si>
    <t>form einer Aktiengesellschaft</t>
  </si>
  <si>
    <t>Variante b</t>
  </si>
  <si>
    <t>Verkauf des EWO an die EKZ zum Preis von Fr. 35'000'000.--</t>
  </si>
  <si>
    <t>Stadtpatz</t>
  </si>
  <si>
    <t>Bewilligung eines Bruttokredites von Fr. 6'500'000.-- für die Realisierung</t>
  </si>
  <si>
    <t>des Projektes "Stadtplatz"</t>
  </si>
  <si>
    <t>Bewilligung eines Bruttokredites von Fr. 1'900'000.-- für die Realisierung</t>
  </si>
  <si>
    <t>unterirdischen Parkgarage</t>
  </si>
  <si>
    <t>an 91 Personen* verliehen. Die Bewerber und Bewerberinnen stammten aus folgenden Ländern:</t>
  </si>
  <si>
    <t>Malta</t>
  </si>
  <si>
    <t>Marokko</t>
  </si>
  <si>
    <t>Abgelehnte Gesuche:</t>
  </si>
  <si>
    <t>15 (betroffene Personen: 37)</t>
  </si>
  <si>
    <t xml:space="preserve"> Gemeindeabstimmungen </t>
  </si>
  <si>
    <t>Erleichterte Einbürgerungen von Ehepartnern (CH-Bürgerrecht)</t>
  </si>
  <si>
    <t>SD</t>
  </si>
  <si>
    <t>PlayStation</t>
  </si>
  <si>
    <t>Leihbestand von 312 Fremdsprachenbüchern</t>
  </si>
  <si>
    <t>Seit Dezember 2002 neue Medienart im Angebot: PlayStation</t>
  </si>
  <si>
    <t>Neue Fusswege 2002</t>
  </si>
  <si>
    <t>besetzt 2002</t>
  </si>
  <si>
    <t>Philippinen</t>
  </si>
  <si>
    <t>Russland</t>
  </si>
  <si>
    <t>Südafrika</t>
  </si>
  <si>
    <t>25 Länder mit 1-2 Kindern</t>
  </si>
  <si>
    <t>Kreisdiagramm</t>
  </si>
  <si>
    <t>Bevorschussung übrige</t>
  </si>
  <si>
    <t>Sozialversicherungen</t>
  </si>
  <si>
    <t>Erwerbslos ausgesteuert</t>
  </si>
  <si>
    <t>Erwerbslos nicht ALV berechtigt</t>
  </si>
  <si>
    <t>Erwerbslos nicht vermittelbar</t>
  </si>
  <si>
    <t>Arbeitspensum weniger als 90%</t>
  </si>
  <si>
    <t>working poor</t>
  </si>
  <si>
    <t>Arbeitspensum mehr als 90%</t>
  </si>
  <si>
    <t>teilweise arbeitsfähig (Arztzeugnis)</t>
  </si>
  <si>
    <t>Kinderbetreuung Haushalt</t>
  </si>
  <si>
    <t>übrige Sachhilfe</t>
  </si>
  <si>
    <t>stationärer  Aufenthalt Kinder</t>
  </si>
  <si>
    <t>Kurzberatung max. 4 Std.</t>
  </si>
  <si>
    <t>persönliche Hilfe mehr als 4 Std.</t>
  </si>
  <si>
    <t>1. Qu. 2002</t>
  </si>
  <si>
    <t>2. Qu. 2002</t>
  </si>
  <si>
    <t>3. Qu. 2002</t>
  </si>
  <si>
    <t>4. Qu. 2002</t>
  </si>
  <si>
    <t>zusätzl. Einkommen/Stellen%</t>
  </si>
  <si>
    <t>zusätzl. Eink.Haushaltsmitgl.</t>
  </si>
  <si>
    <r>
      <t xml:space="preserve">KKBB </t>
    </r>
    <r>
      <rPr>
        <sz val="8"/>
        <rFont val="Arial"/>
        <family val="2"/>
      </rPr>
      <t>Kleinkinderbetreuungsbeiträge</t>
    </r>
  </si>
  <si>
    <t>andere Sozialversicherungsleist.</t>
  </si>
  <si>
    <t>Bund / Kanton  2002</t>
  </si>
  <si>
    <r>
      <t xml:space="preserve">Arbeitsaufwand (Segmente) Bestand 31.12.2002 289 Fälle  </t>
    </r>
    <r>
      <rPr>
        <sz val="10"/>
        <rFont val="Arial"/>
        <family val="2"/>
      </rPr>
      <t>(Jahr 2001: 267 Fälle)</t>
    </r>
  </si>
  <si>
    <t>(14) 8</t>
  </si>
  <si>
    <t>(34) 27</t>
  </si>
  <si>
    <t>(185) 207</t>
  </si>
  <si>
    <t>(15) 26</t>
  </si>
  <si>
    <t>(19) 21</t>
  </si>
  <si>
    <t>(0) 0</t>
  </si>
  <si>
    <t>An den Sicherheitsvorstand Opfikon</t>
  </si>
  <si>
    <t>Bestandesübersicht per 31. Dezember 2002</t>
  </si>
  <si>
    <t>2002</t>
  </si>
  <si>
    <t>Hydrologisches Jahr von Oktober 2001 bis September 2002</t>
  </si>
  <si>
    <t>Do 13.12.01, 20'496</t>
  </si>
  <si>
    <t>Do 26. April</t>
  </si>
  <si>
    <t>Fr 30. August</t>
  </si>
  <si>
    <t>13.4 - 32.5</t>
  </si>
  <si>
    <t>Im Jahr 2002 haben 4 Urnengänge mit folgenden 30 Wahl- und Abstimmungs-Geschäften stattgefunden:</t>
  </si>
  <si>
    <t>Stellen 02</t>
  </si>
  <si>
    <t>( Stichtag 31.12.02)</t>
  </si>
  <si>
    <t>Besucherdienst des Gemeinnützigen Frauenvereins</t>
  </si>
  <si>
    <t>Bild Geschäftsbericht 2001</t>
  </si>
  <si>
    <t>Wechsel in der Pilzkontrolle: versuchsweise Juli bis November / früher August bis September</t>
  </si>
  <si>
    <t>Voll-</t>
  </si>
  <si>
    <t>pensen</t>
  </si>
  <si>
    <t>a)  zusätzliche vom Stadtrat für ein Jahr bewilligte 50 Stellenprozente</t>
  </si>
  <si>
    <t>g)  inkl. durch Volksschullehrkräfte erbrachte Zusatzstunden</t>
  </si>
  <si>
    <t>Ø 93/02</t>
  </si>
  <si>
    <t xml:space="preserve">  2002</t>
  </si>
  <si>
    <t>Erstmals seit vielen Jahren sank der Ausländeranteil in der Schule gegenüber dem Vorjahr um 2%</t>
  </si>
  <si>
    <t>dienste, Lebensmittelkontrollen, Pilzkontrollen, Zivilstandsamt, Flug-</t>
  </si>
  <si>
    <t>bewegungen, Abfallmengen</t>
  </si>
  <si>
    <t>Einwohnerkontrolle, Frei- und Hallenbad</t>
  </si>
  <si>
    <t>Beiträge, Subventionen</t>
  </si>
  <si>
    <t>Durchschnittserlös Wasserverkauf</t>
  </si>
  <si>
    <t>19667369.55 *</t>
  </si>
  <si>
    <t>2392911.75 *</t>
  </si>
  <si>
    <t>* Strom- und Wasserumsätze vom 01.10.2001 bis 31.12.2002</t>
  </si>
  <si>
    <t>14604581.30 *</t>
  </si>
  <si>
    <t>1450453.80 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</si>
</sst>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8">
    <numFmt numFmtId="43" formatCode="_ * #,##0.00_ ;_ * \-#,##0.00_ ;_ * &quot;-&quot;??_ ;_ @_ "/>
    <numFmt numFmtId="164" formatCode="#,##0.0\ "/>
    <numFmt numFmtId="165" formatCode="#,##0.0000"/>
    <numFmt numFmtId="166" formatCode="#,##0\ "/>
    <numFmt numFmtId="167" formatCode="#,##0\ \ "/>
    <numFmt numFmtId="168" formatCode="0\ "/>
    <numFmt numFmtId="169" formatCode="d/\ mmmm\ yyyy"/>
    <numFmt numFmtId="170" formatCode="#,##0.00\ "/>
    <numFmt numFmtId="171" formatCode="0\ \ "/>
    <numFmt numFmtId="172" formatCode="0.0"/>
    <numFmt numFmtId="173" formatCode="#,##0\ \ \ \ "/>
    <numFmt numFmtId="174" formatCode="#,##0\ \ \ "/>
    <numFmt numFmtId="175" formatCode="00"/>
    <numFmt numFmtId="176" formatCode="0%\ "/>
    <numFmt numFmtId="177" formatCode="#,##0.00\ \ "/>
    <numFmt numFmtId="178" formatCode="_ &quot;Fr.&quot;\ * #,##0.00\ \ _ "/>
    <numFmt numFmtId="179" formatCode="_ &quot;&quot;\ * #,##0.00\ \ \ \ \ \ \ \ \ \ \ \ _ "/>
    <numFmt numFmtId="180" formatCode="_ &quot;&quot;\ * #,##0.00\ \ \ \ \ \ \ \ \ \ \ \ \ _ "/>
    <numFmt numFmtId="181" formatCode="_ &quot;&quot;\ * #,##0\ \ \ \ \ \ \ \ \ \ _ "/>
    <numFmt numFmtId="182" formatCode="_ &quot;&quot;\ * #,##0\ \ \ \ \ \ \ \ \ \ \ _ "/>
    <numFmt numFmtId="183" formatCode="0.00\ \ \ \ \ \ "/>
    <numFmt numFmtId="184" formatCode="_ &quot;&quot;\ * #,##0\ \ \ _ "/>
    <numFmt numFmtId="185" formatCode="_ &quot;&quot;\ * #,##0\ \ \ \ \ \ _ "/>
    <numFmt numFmtId="186" formatCode="_ &quot;&quot;\ * #,##0\ \ _ "/>
    <numFmt numFmtId="187" formatCode="#,##0\ \ \ \ \ \ \ \ "/>
    <numFmt numFmtId="188" formatCode="0.000\ "/>
    <numFmt numFmtId="189" formatCode="0.000000"/>
    <numFmt numFmtId="190" formatCode="0\ \ \ \ "/>
    <numFmt numFmtId="191" formatCode="_ &quot;&quot;\ * #,##0\ _ \ \ "/>
    <numFmt numFmtId="192" formatCode="_ &quot;&quot;\ * #,##0\ _ "/>
    <numFmt numFmtId="193" formatCode="_ &quot;&quot;\ * #,##0\ \ \ \ \ \ \ \ \ \ \ \ _ "/>
    <numFmt numFmtId="194" formatCode="_ &quot;&quot;\ * #,##0\ \ \ \ \ \ _ \ \ "/>
    <numFmt numFmtId="195" formatCode="0.00%\ "/>
    <numFmt numFmtId="196" formatCode="0.00%\ \ "/>
    <numFmt numFmtId="197" formatCode="_ &quot;&quot;\ * #,##0_ \ "/>
    <numFmt numFmtId="198" formatCode="_ &quot;&quot;\ * #,##0_ \ \ "/>
    <numFmt numFmtId="199" formatCode="0.00\ "/>
    <numFmt numFmtId="200" formatCode="_ \ &quot;&quot;\ * #,##0_ \ "/>
    <numFmt numFmtId="201" formatCode="@\ \ "/>
    <numFmt numFmtId="202" formatCode="@\ "/>
    <numFmt numFmtId="203" formatCode="\ @"/>
    <numFmt numFmtId="204" formatCode="_ &quot;&quot;#,##0_ "/>
    <numFmt numFmtId="205" formatCode="General\ "/>
    <numFmt numFmtId="206" formatCode="#,##0.0\ \ \ \ "/>
    <numFmt numFmtId="207" formatCode="0.0\ "/>
    <numFmt numFmtId="208" formatCode="\(000\)"/>
    <numFmt numFmtId="209" formatCode="00\ \ "/>
    <numFmt numFmtId="210" formatCode="0#/0#"/>
  </numFmts>
  <fonts count="33" x14ac:knownFonts="1">
    <font>
      <sz val="10"/>
      <name val="Arial"/>
    </font>
    <font>
      <b/>
      <sz val="10"/>
      <name val="Arial"/>
    </font>
    <font>
      <i/>
      <sz val="10"/>
      <name val="Arial"/>
    </font>
    <font>
      <sz val="10"/>
      <name val="Arial"/>
    </font>
    <font>
      <sz val="12"/>
      <name val="Arial"/>
      <family val="2"/>
    </font>
    <font>
      <sz val="10"/>
      <name val="Arial"/>
      <family val="2"/>
    </font>
    <font>
      <b/>
      <sz val="14"/>
      <name val="Arial"/>
      <family val="2"/>
    </font>
    <font>
      <b/>
      <sz val="11"/>
      <name val="Arial"/>
      <family val="2"/>
    </font>
    <font>
      <b/>
      <sz val="11"/>
      <name val="Arial"/>
    </font>
    <font>
      <b/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12"/>
      <name val="Arial"/>
      <family val="2"/>
    </font>
    <font>
      <sz val="9"/>
      <name val="Arial"/>
      <family val="2"/>
    </font>
    <font>
      <b/>
      <sz val="12"/>
      <name val="Arial"/>
    </font>
    <font>
      <sz val="8"/>
      <name val="Arial"/>
    </font>
    <font>
      <b/>
      <sz val="9"/>
      <name val="Arial"/>
      <family val="2"/>
    </font>
    <font>
      <sz val="6"/>
      <name val="Arial"/>
      <family val="2"/>
    </font>
    <font>
      <u/>
      <sz val="8"/>
      <name val="Arial"/>
      <family val="2"/>
    </font>
    <font>
      <b/>
      <u/>
      <sz val="8"/>
      <name val="Arial"/>
      <family val="2"/>
    </font>
    <font>
      <i/>
      <sz val="10"/>
      <name val="Arial"/>
      <family val="2"/>
    </font>
    <font>
      <b/>
      <sz val="9"/>
      <name val="Arial"/>
    </font>
    <font>
      <b/>
      <sz val="14"/>
      <name val="Arial Rounded MT Bold"/>
      <family val="2"/>
    </font>
    <font>
      <sz val="11"/>
      <name val="Arial"/>
      <family val="2"/>
    </font>
    <font>
      <u/>
      <sz val="10"/>
      <name val="Arial"/>
      <family val="2"/>
    </font>
    <font>
      <sz val="10"/>
      <color indexed="8"/>
      <name val="Arial"/>
      <family val="2"/>
    </font>
    <font>
      <b/>
      <sz val="9"/>
      <color indexed="8"/>
      <name val="Arial"/>
      <family val="2"/>
    </font>
    <font>
      <sz val="9"/>
      <color indexed="9"/>
      <name val="Arial"/>
      <family val="2"/>
    </font>
    <font>
      <sz val="10"/>
      <color indexed="10"/>
      <name val="Arial"/>
      <family val="2"/>
    </font>
    <font>
      <sz val="8.5"/>
      <name val="Arial"/>
      <family val="2"/>
    </font>
    <font>
      <sz val="10"/>
      <color indexed="46"/>
      <name val="Arial"/>
      <family val="2"/>
    </font>
    <font>
      <sz val="9"/>
      <color indexed="46"/>
      <name val="Arial"/>
      <family val="2"/>
    </font>
    <font>
      <sz val="16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63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40"/>
        <bgColor indexed="22"/>
      </patternFill>
    </fill>
    <fill>
      <patternFill patternType="solid">
        <fgColor indexed="47"/>
        <bgColor indexed="64"/>
      </patternFill>
    </fill>
  </fills>
  <borders count="68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984">
    <xf numFmtId="0" fontId="0" fillId="0" borderId="0" xfId="0"/>
    <xf numFmtId="0" fontId="0" fillId="0" borderId="0" xfId="0" applyAlignment="1">
      <alignment horizontal="centerContinuous" vertical="center"/>
    </xf>
    <xf numFmtId="0" fontId="4" fillId="0" borderId="0" xfId="0" applyFont="1" applyAlignment="1">
      <alignment horizontal="centerContinuous" vertical="center"/>
    </xf>
    <xf numFmtId="0" fontId="5" fillId="0" borderId="0" xfId="0" applyFont="1" applyAlignment="1">
      <alignment horizontal="centerContinuous" vertical="center"/>
    </xf>
    <xf numFmtId="0" fontId="10" fillId="0" borderId="0" xfId="0" applyFont="1"/>
    <xf numFmtId="49" fontId="0" fillId="0" borderId="0" xfId="0" applyNumberFormat="1"/>
    <xf numFmtId="0" fontId="0" fillId="0" borderId="1" xfId="0" applyBorder="1"/>
    <xf numFmtId="0" fontId="0" fillId="0" borderId="2" xfId="0" applyBorder="1"/>
    <xf numFmtId="0" fontId="0" fillId="0" borderId="0" xfId="0" applyAlignment="1">
      <alignment horizontal="center" vertical="center"/>
    </xf>
    <xf numFmtId="49" fontId="0" fillId="0" borderId="1" xfId="0" applyNumberFormat="1" applyBorder="1" applyAlignment="1">
      <alignment horizontal="left" vertical="center"/>
    </xf>
    <xf numFmtId="49" fontId="0" fillId="0" borderId="3" xfId="0" applyNumberForma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1" fillId="0" borderId="0" xfId="0" applyFont="1"/>
    <xf numFmtId="166" fontId="0" fillId="0" borderId="4" xfId="0" applyNumberFormat="1" applyBorder="1" applyAlignment="1">
      <alignment horizontal="right" vertical="center"/>
    </xf>
    <xf numFmtId="0" fontId="3" fillId="0" borderId="0" xfId="0" applyFont="1"/>
    <xf numFmtId="168" fontId="0" fillId="0" borderId="1" xfId="0" applyNumberFormat="1" applyBorder="1" applyAlignment="1">
      <alignment horizontal="right" vertical="center"/>
    </xf>
    <xf numFmtId="0" fontId="0" fillId="0" borderId="2" xfId="0" applyBorder="1" applyAlignment="1">
      <alignment horizontal="right" vertical="center"/>
    </xf>
    <xf numFmtId="0" fontId="9" fillId="0" borderId="0" xfId="0" applyFont="1" applyAlignment="1">
      <alignment horizontal="left" vertical="center"/>
    </xf>
    <xf numFmtId="164" fontId="9" fillId="0" borderId="0" xfId="0" applyNumberFormat="1" applyFont="1" applyAlignment="1">
      <alignment vertical="center"/>
    </xf>
    <xf numFmtId="0" fontId="0" fillId="2" borderId="5" xfId="0" applyFill="1" applyBorder="1" applyAlignment="1">
      <alignment horizontal="center" vertical="center"/>
    </xf>
    <xf numFmtId="168" fontId="0" fillId="0" borderId="6" xfId="0" applyNumberFormat="1" applyBorder="1" applyAlignment="1">
      <alignment horizontal="right" vertical="center"/>
    </xf>
    <xf numFmtId="0" fontId="0" fillId="0" borderId="1" xfId="0" applyBorder="1" applyAlignment="1">
      <alignment horizontal="centerContinuous" vertical="center"/>
    </xf>
    <xf numFmtId="0" fontId="0" fillId="0" borderId="7" xfId="0" applyBorder="1" applyAlignment="1">
      <alignment horizontal="centerContinuous" vertical="center"/>
    </xf>
    <xf numFmtId="0" fontId="0" fillId="0" borderId="2" xfId="0" applyBorder="1" applyAlignment="1">
      <alignment vertical="center"/>
    </xf>
    <xf numFmtId="0" fontId="0" fillId="0" borderId="5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1" fillId="0" borderId="0" xfId="0" applyFont="1" applyAlignment="1">
      <alignment horizontal="centerContinuous"/>
    </xf>
    <xf numFmtId="0" fontId="13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0" fontId="0" fillId="0" borderId="0" xfId="0" applyAlignment="1">
      <alignment horizontal="left"/>
    </xf>
    <xf numFmtId="4" fontId="0" fillId="0" borderId="0" xfId="0" applyNumberFormat="1"/>
    <xf numFmtId="0" fontId="13" fillId="0" borderId="8" xfId="0" applyFont="1" applyBorder="1"/>
    <xf numFmtId="4" fontId="1" fillId="0" borderId="0" xfId="0" applyNumberFormat="1" applyFont="1"/>
    <xf numFmtId="0" fontId="13" fillId="0" borderId="8" xfId="0" applyFont="1" applyBorder="1" applyAlignment="1">
      <alignment horizontal="centerContinuous"/>
    </xf>
    <xf numFmtId="0" fontId="16" fillId="0" borderId="0" xfId="0" applyFont="1"/>
    <xf numFmtId="3" fontId="16" fillId="0" borderId="0" xfId="0" applyNumberFormat="1" applyFont="1"/>
    <xf numFmtId="3" fontId="1" fillId="0" borderId="0" xfId="0" applyNumberFormat="1" applyFont="1"/>
    <xf numFmtId="0" fontId="18" fillId="0" borderId="0" xfId="0" applyFont="1"/>
    <xf numFmtId="0" fontId="10" fillId="0" borderId="0" xfId="0" applyFont="1" applyAlignment="1">
      <alignment horizontal="centerContinuous"/>
    </xf>
    <xf numFmtId="0" fontId="10" fillId="0" borderId="0" xfId="0" quotePrefix="1" applyFont="1"/>
    <xf numFmtId="0" fontId="19" fillId="0" borderId="0" xfId="0" applyFont="1"/>
    <xf numFmtId="0" fontId="9" fillId="0" borderId="0" xfId="0" applyFont="1" applyAlignment="1">
      <alignment horizontal="centerContinuous"/>
    </xf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0" fontId="3" fillId="0" borderId="1" xfId="0" applyFont="1" applyBorder="1" applyAlignment="1">
      <alignment vertical="center"/>
    </xf>
    <xf numFmtId="170" fontId="0" fillId="0" borderId="2" xfId="0" applyNumberFormat="1" applyBorder="1" applyAlignment="1">
      <alignment vertical="center"/>
    </xf>
    <xf numFmtId="170" fontId="0" fillId="0" borderId="4" xfId="0" applyNumberFormat="1" applyBorder="1" applyAlignment="1">
      <alignment vertical="center"/>
    </xf>
    <xf numFmtId="0" fontId="0" fillId="0" borderId="2" xfId="0" applyBorder="1" applyAlignment="1">
      <alignment horizontal="centerContinuous" vertical="center"/>
    </xf>
    <xf numFmtId="0" fontId="0" fillId="0" borderId="4" xfId="0" applyBorder="1" applyAlignment="1">
      <alignment horizontal="centerContinuous" vertical="center"/>
    </xf>
    <xf numFmtId="0" fontId="0" fillId="0" borderId="9" xfId="0" applyBorder="1"/>
    <xf numFmtId="0" fontId="0" fillId="0" borderId="3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4" xfId="0" applyBorder="1" applyAlignment="1">
      <alignment vertical="center"/>
    </xf>
    <xf numFmtId="171" fontId="0" fillId="0" borderId="3" xfId="0" applyNumberFormat="1" applyBorder="1" applyAlignment="1">
      <alignment horizontal="right" vertical="center"/>
    </xf>
    <xf numFmtId="171" fontId="0" fillId="0" borderId="1" xfId="0" applyNumberFormat="1" applyBorder="1" applyAlignment="1">
      <alignment horizontal="right" vertical="center"/>
    </xf>
    <xf numFmtId="171" fontId="0" fillId="0" borderId="4" xfId="0" applyNumberFormat="1" applyBorder="1" applyAlignment="1">
      <alignment horizontal="right" vertical="center"/>
    </xf>
    <xf numFmtId="173" fontId="0" fillId="0" borderId="1" xfId="0" applyNumberFormat="1" applyBorder="1" applyAlignment="1">
      <alignment horizontal="right" vertical="center"/>
    </xf>
    <xf numFmtId="173" fontId="0" fillId="0" borderId="1" xfId="0" applyNumberFormat="1" applyBorder="1" applyAlignment="1">
      <alignment vertical="center"/>
    </xf>
    <xf numFmtId="0" fontId="13" fillId="0" borderId="1" xfId="0" applyFont="1" applyBorder="1" applyAlignment="1">
      <alignment horizontal="center" vertical="center"/>
    </xf>
    <xf numFmtId="173" fontId="13" fillId="0" borderId="1" xfId="0" applyNumberFormat="1" applyFont="1" applyBorder="1" applyAlignment="1">
      <alignment horizontal="right" vertical="center"/>
    </xf>
    <xf numFmtId="173" fontId="13" fillId="0" borderId="1" xfId="0" applyNumberFormat="1" applyFont="1" applyBorder="1" applyAlignment="1">
      <alignment vertical="center"/>
    </xf>
    <xf numFmtId="0" fontId="13" fillId="0" borderId="4" xfId="0" applyFont="1" applyBorder="1" applyAlignment="1">
      <alignment horizontal="center" vertical="center"/>
    </xf>
    <xf numFmtId="174" fontId="0" fillId="0" borderId="4" xfId="0" applyNumberFormat="1" applyBorder="1" applyAlignment="1">
      <alignment horizontal="right" vertical="center"/>
    </xf>
    <xf numFmtId="167" fontId="0" fillId="0" borderId="4" xfId="0" applyNumberFormat="1" applyBorder="1" applyAlignment="1">
      <alignment horizontal="right" vertical="center"/>
    </xf>
    <xf numFmtId="49" fontId="0" fillId="0" borderId="1" xfId="0" applyNumberFormat="1" applyBorder="1" applyAlignment="1">
      <alignment vertical="center"/>
    </xf>
    <xf numFmtId="49" fontId="0" fillId="0" borderId="2" xfId="0" applyNumberFormat="1" applyBorder="1" applyAlignment="1">
      <alignment vertical="center"/>
    </xf>
    <xf numFmtId="170" fontId="0" fillId="0" borderId="4" xfId="0" applyNumberFormat="1" applyBorder="1" applyAlignment="1">
      <alignment horizontal="right" vertical="center"/>
    </xf>
    <xf numFmtId="0" fontId="0" fillId="0" borderId="6" xfId="0" applyBorder="1" applyAlignment="1">
      <alignment vertical="center"/>
    </xf>
    <xf numFmtId="170" fontId="0" fillId="0" borderId="15" xfId="0" applyNumberFormat="1" applyBorder="1" applyAlignment="1">
      <alignment horizontal="right" vertical="center"/>
    </xf>
    <xf numFmtId="0" fontId="0" fillId="2" borderId="16" xfId="0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3" fillId="0" borderId="3" xfId="0" applyFont="1" applyBorder="1" applyAlignment="1">
      <alignment vertical="center"/>
    </xf>
    <xf numFmtId="0" fontId="0" fillId="0" borderId="16" xfId="0" applyBorder="1" applyAlignment="1">
      <alignment vertical="center"/>
    </xf>
    <xf numFmtId="0" fontId="0" fillId="0" borderId="17" xfId="0" applyBorder="1" applyAlignment="1">
      <alignment vertical="center"/>
    </xf>
    <xf numFmtId="0" fontId="14" fillId="0" borderId="0" xfId="0" applyFont="1"/>
    <xf numFmtId="0" fontId="0" fillId="0" borderId="3" xfId="0" applyBorder="1" applyAlignment="1">
      <alignment horizontal="left" vertical="center"/>
    </xf>
    <xf numFmtId="9" fontId="0" fillId="0" borderId="2" xfId="0" applyNumberFormat="1" applyBorder="1" applyAlignment="1">
      <alignment horizontal="centerContinuous" vertical="center"/>
    </xf>
    <xf numFmtId="9" fontId="0" fillId="0" borderId="7" xfId="0" applyNumberFormat="1" applyBorder="1" applyAlignment="1">
      <alignment horizontal="centerContinuous" vertical="center"/>
    </xf>
    <xf numFmtId="177" fontId="0" fillId="0" borderId="5" xfId="0" applyNumberFormat="1" applyBorder="1" applyAlignment="1">
      <alignment horizontal="right" vertical="center"/>
    </xf>
    <xf numFmtId="177" fontId="0" fillId="0" borderId="18" xfId="0" applyNumberFormat="1" applyBorder="1" applyAlignment="1">
      <alignment horizontal="right" vertical="center"/>
    </xf>
    <xf numFmtId="174" fontId="0" fillId="0" borderId="5" xfId="0" applyNumberFormat="1" applyBorder="1" applyAlignment="1">
      <alignment horizontal="right" vertical="center"/>
    </xf>
    <xf numFmtId="174" fontId="0" fillId="0" borderId="1" xfId="0" applyNumberFormat="1" applyBorder="1" applyAlignment="1">
      <alignment horizontal="right" vertical="center"/>
    </xf>
    <xf numFmtId="3" fontId="0" fillId="0" borderId="2" xfId="0" applyNumberFormat="1" applyBorder="1" applyAlignment="1">
      <alignment horizontal="center" vertical="center"/>
    </xf>
    <xf numFmtId="3" fontId="0" fillId="0" borderId="2" xfId="0" applyNumberFormat="1" applyBorder="1" applyAlignment="1">
      <alignment vertical="center"/>
    </xf>
    <xf numFmtId="178" fontId="0" fillId="0" borderId="2" xfId="0" applyNumberFormat="1" applyBorder="1" applyAlignment="1">
      <alignment horizontal="centerContinuous" vertical="center"/>
    </xf>
    <xf numFmtId="178" fontId="0" fillId="0" borderId="7" xfId="0" applyNumberFormat="1" applyBorder="1" applyAlignment="1">
      <alignment horizontal="centerContinuous" vertical="center"/>
    </xf>
    <xf numFmtId="174" fontId="0" fillId="0" borderId="7" xfId="0" applyNumberFormat="1" applyBorder="1" applyAlignment="1">
      <alignment horizontal="right" vertical="center"/>
    </xf>
    <xf numFmtId="174" fontId="0" fillId="0" borderId="9" xfId="0" applyNumberFormat="1" applyBorder="1" applyAlignment="1">
      <alignment horizontal="right" vertical="center"/>
    </xf>
    <xf numFmtId="167" fontId="0" fillId="0" borderId="7" xfId="0" applyNumberFormat="1" applyBorder="1" applyAlignment="1">
      <alignment horizontal="right" vertical="center"/>
    </xf>
    <xf numFmtId="180" fontId="0" fillId="0" borderId="1" xfId="0" applyNumberFormat="1" applyBorder="1" applyAlignment="1">
      <alignment horizontal="centerContinuous" vertical="center"/>
    </xf>
    <xf numFmtId="180" fontId="0" fillId="0" borderId="2" xfId="0" applyNumberFormat="1" applyBorder="1" applyAlignment="1">
      <alignment horizontal="centerContinuous" vertical="center"/>
    </xf>
    <xf numFmtId="180" fontId="0" fillId="0" borderId="7" xfId="0" applyNumberFormat="1" applyBorder="1" applyAlignment="1">
      <alignment horizontal="centerContinuous" vertical="center"/>
    </xf>
    <xf numFmtId="182" fontId="0" fillId="0" borderId="1" xfId="0" applyNumberFormat="1" applyBorder="1" applyAlignment="1">
      <alignment horizontal="centerContinuous" vertical="center"/>
    </xf>
    <xf numFmtId="182" fontId="0" fillId="0" borderId="7" xfId="0" applyNumberFormat="1" applyBorder="1" applyAlignment="1">
      <alignment horizontal="centerContinuous" vertical="center"/>
    </xf>
    <xf numFmtId="174" fontId="0" fillId="0" borderId="15" xfId="0" applyNumberFormat="1" applyBorder="1" applyAlignment="1">
      <alignment horizontal="right" vertical="center"/>
    </xf>
    <xf numFmtId="0" fontId="0" fillId="0" borderId="2" xfId="0" applyBorder="1" applyAlignment="1">
      <alignment horizontal="centerContinuous"/>
    </xf>
    <xf numFmtId="3" fontId="0" fillId="0" borderId="0" xfId="0" applyNumberFormat="1"/>
    <xf numFmtId="184" fontId="0" fillId="0" borderId="5" xfId="0" applyNumberFormat="1" applyBorder="1" applyAlignment="1">
      <alignment horizontal="centerContinuous" vertical="center"/>
    </xf>
    <xf numFmtId="0" fontId="1" fillId="0" borderId="0" xfId="0" applyFont="1" applyAlignment="1">
      <alignment vertical="center"/>
    </xf>
    <xf numFmtId="184" fontId="0" fillId="0" borderId="10" xfId="0" applyNumberFormat="1" applyBorder="1" applyAlignment="1">
      <alignment horizontal="centerContinuous" vertical="center"/>
    </xf>
    <xf numFmtId="184" fontId="0" fillId="0" borderId="3" xfId="0" applyNumberFormat="1" applyBorder="1" applyAlignment="1">
      <alignment horizontal="centerContinuous" vertical="center"/>
    </xf>
    <xf numFmtId="184" fontId="0" fillId="0" borderId="16" xfId="0" applyNumberFormat="1" applyBorder="1" applyAlignment="1">
      <alignment horizontal="centerContinuous" vertical="center"/>
    </xf>
    <xf numFmtId="184" fontId="0" fillId="0" borderId="19" xfId="0" applyNumberFormat="1" applyBorder="1" applyAlignment="1">
      <alignment horizontal="centerContinuous" vertical="center"/>
    </xf>
    <xf numFmtId="184" fontId="0" fillId="0" borderId="17" xfId="0" applyNumberFormat="1" applyBorder="1" applyAlignment="1">
      <alignment horizontal="centerContinuous" vertical="center"/>
    </xf>
    <xf numFmtId="184" fontId="0" fillId="0" borderId="0" xfId="0" applyNumberFormat="1" applyAlignment="1">
      <alignment vertical="center"/>
    </xf>
    <xf numFmtId="184" fontId="0" fillId="0" borderId="9" xfId="0" applyNumberFormat="1" applyBorder="1" applyAlignment="1">
      <alignment vertical="center"/>
    </xf>
    <xf numFmtId="184" fontId="0" fillId="0" borderId="9" xfId="0" applyNumberFormat="1" applyBorder="1" applyAlignment="1">
      <alignment horizontal="centerContinuous" vertical="center"/>
    </xf>
    <xf numFmtId="184" fontId="0" fillId="0" borderId="7" xfId="0" applyNumberFormat="1" applyBorder="1" applyAlignment="1">
      <alignment horizontal="centerContinuous" vertical="center"/>
    </xf>
    <xf numFmtId="184" fontId="0" fillId="0" borderId="20" xfId="0" applyNumberFormat="1" applyBorder="1" applyAlignment="1">
      <alignment horizontal="centerContinuous" vertical="center"/>
    </xf>
    <xf numFmtId="184" fontId="0" fillId="0" borderId="21" xfId="0" applyNumberFormat="1" applyBorder="1" applyAlignment="1">
      <alignment horizontal="centerContinuous" vertical="center"/>
    </xf>
    <xf numFmtId="185" fontId="0" fillId="0" borderId="1" xfId="0" applyNumberFormat="1" applyBorder="1" applyAlignment="1">
      <alignment horizontal="centerContinuous" vertical="center"/>
    </xf>
    <xf numFmtId="185" fontId="0" fillId="0" borderId="2" xfId="0" applyNumberFormat="1" applyBorder="1" applyAlignment="1">
      <alignment horizontal="centerContinuous" vertical="center"/>
    </xf>
    <xf numFmtId="185" fontId="0" fillId="0" borderId="7" xfId="0" applyNumberFormat="1" applyBorder="1" applyAlignment="1">
      <alignment horizontal="centerContinuous" vertical="center"/>
    </xf>
    <xf numFmtId="186" fontId="0" fillId="0" borderId="14" xfId="0" applyNumberFormat="1" applyBorder="1" applyAlignment="1">
      <alignment horizontal="centerContinuous" vertical="center"/>
    </xf>
    <xf numFmtId="186" fontId="0" fillId="0" borderId="0" xfId="0" applyNumberFormat="1" applyAlignment="1">
      <alignment horizontal="centerContinuous" vertical="center"/>
    </xf>
    <xf numFmtId="186" fontId="0" fillId="0" borderId="9" xfId="0" applyNumberFormat="1" applyBorder="1" applyAlignment="1">
      <alignment horizontal="centerContinuous" vertical="center"/>
    </xf>
    <xf numFmtId="186" fontId="0" fillId="0" borderId="4" xfId="0" applyNumberFormat="1" applyBorder="1" applyAlignment="1">
      <alignment horizontal="centerContinuous" vertical="center"/>
    </xf>
    <xf numFmtId="186" fontId="0" fillId="0" borderId="2" xfId="0" applyNumberFormat="1" applyBorder="1" applyAlignment="1">
      <alignment horizontal="centerContinuous" vertical="center"/>
    </xf>
    <xf numFmtId="186" fontId="0" fillId="0" borderId="7" xfId="0" applyNumberFormat="1" applyBorder="1" applyAlignment="1">
      <alignment horizontal="centerContinuous" vertical="center"/>
    </xf>
    <xf numFmtId="167" fontId="0" fillId="0" borderId="4" xfId="0" applyNumberFormat="1" applyBorder="1" applyAlignment="1">
      <alignment vertical="center"/>
    </xf>
    <xf numFmtId="167" fontId="0" fillId="0" borderId="7" xfId="0" applyNumberFormat="1" applyBorder="1" applyAlignment="1">
      <alignment vertical="center"/>
    </xf>
    <xf numFmtId="0" fontId="0" fillId="0" borderId="2" xfId="0" applyBorder="1" applyAlignment="1">
      <alignment horizontal="left" vertical="center"/>
    </xf>
    <xf numFmtId="171" fontId="0" fillId="0" borderId="7" xfId="0" applyNumberFormat="1" applyBorder="1" applyAlignment="1">
      <alignment horizontal="right" vertical="center"/>
    </xf>
    <xf numFmtId="167" fontId="0" fillId="0" borderId="9" xfId="0" applyNumberFormat="1" applyBorder="1" applyAlignment="1">
      <alignment horizontal="right" vertical="center"/>
    </xf>
    <xf numFmtId="0" fontId="0" fillId="0" borderId="2" xfId="0" applyBorder="1" applyAlignment="1">
      <alignment horizontal="center" vertical="center"/>
    </xf>
    <xf numFmtId="4" fontId="0" fillId="0" borderId="4" xfId="0" applyNumberFormat="1" applyBorder="1" applyAlignment="1">
      <alignment vertical="center"/>
    </xf>
    <xf numFmtId="171" fontId="0" fillId="0" borderId="0" xfId="0" applyNumberFormat="1" applyAlignment="1">
      <alignment horizontal="right" vertical="center"/>
    </xf>
    <xf numFmtId="49" fontId="0" fillId="0" borderId="3" xfId="0" applyNumberFormat="1" applyBorder="1" applyAlignment="1">
      <alignment vertical="center"/>
    </xf>
    <xf numFmtId="0" fontId="0" fillId="0" borderId="19" xfId="0" applyBorder="1" applyAlignment="1">
      <alignment vertical="center"/>
    </xf>
    <xf numFmtId="0" fontId="6" fillId="0" borderId="0" xfId="0" applyFont="1"/>
    <xf numFmtId="0" fontId="9" fillId="0" borderId="0" xfId="0" applyFont="1" applyAlignment="1">
      <alignment horizontal="center"/>
    </xf>
    <xf numFmtId="0" fontId="22" fillId="0" borderId="0" xfId="0" applyFont="1"/>
    <xf numFmtId="0" fontId="10" fillId="0" borderId="11" xfId="0" applyFont="1" applyBorder="1" applyAlignment="1">
      <alignment horizontal="center"/>
    </xf>
    <xf numFmtId="0" fontId="10" fillId="0" borderId="2" xfId="0" applyFont="1" applyBorder="1" applyAlignment="1">
      <alignment horizontal="center"/>
    </xf>
    <xf numFmtId="173" fontId="0" fillId="0" borderId="12" xfId="0" applyNumberFormat="1" applyBorder="1" applyAlignment="1">
      <alignment vertical="center"/>
    </xf>
    <xf numFmtId="173" fontId="0" fillId="0" borderId="9" xfId="0" applyNumberFormat="1" applyBorder="1" applyAlignment="1">
      <alignment vertical="center"/>
    </xf>
    <xf numFmtId="173" fontId="0" fillId="0" borderId="7" xfId="0" applyNumberFormat="1" applyBorder="1" applyAlignment="1">
      <alignment vertical="center"/>
    </xf>
    <xf numFmtId="167" fontId="0" fillId="0" borderId="15" xfId="0" applyNumberFormat="1" applyBorder="1" applyAlignment="1">
      <alignment horizontal="right" vertical="center"/>
    </xf>
    <xf numFmtId="49" fontId="0" fillId="0" borderId="0" xfId="0" applyNumberFormat="1" applyAlignment="1">
      <alignment vertical="center"/>
    </xf>
    <xf numFmtId="0" fontId="13" fillId="0" borderId="1" xfId="0" applyFont="1" applyBorder="1"/>
    <xf numFmtId="0" fontId="13" fillId="0" borderId="16" xfId="0" applyFont="1" applyBorder="1" applyAlignment="1">
      <alignment vertical="center"/>
    </xf>
    <xf numFmtId="166" fontId="13" fillId="0" borderId="7" xfId="0" applyNumberFormat="1" applyFont="1" applyBorder="1" applyAlignment="1">
      <alignment horizontal="right" vertical="center"/>
    </xf>
    <xf numFmtId="166" fontId="13" fillId="0" borderId="2" xfId="0" applyNumberFormat="1" applyFont="1" applyBorder="1" applyAlignment="1">
      <alignment horizontal="center" vertical="center"/>
    </xf>
    <xf numFmtId="0" fontId="13" fillId="0" borderId="7" xfId="0" applyFont="1" applyBorder="1" applyAlignment="1">
      <alignment vertical="center"/>
    </xf>
    <xf numFmtId="0" fontId="13" fillId="0" borderId="12" xfId="0" applyFont="1" applyBorder="1" applyAlignment="1">
      <alignment vertical="center"/>
    </xf>
    <xf numFmtId="0" fontId="13" fillId="0" borderId="0" xfId="0" applyFont="1" applyAlignment="1">
      <alignment vertical="center"/>
    </xf>
    <xf numFmtId="0" fontId="13" fillId="0" borderId="9" xfId="0" applyFont="1" applyBorder="1" applyAlignment="1">
      <alignment horizontal="left" vertical="center"/>
    </xf>
    <xf numFmtId="170" fontId="13" fillId="0" borderId="0" xfId="0" applyNumberFormat="1" applyFont="1" applyAlignment="1">
      <alignment horizontal="center" vertical="center"/>
    </xf>
    <xf numFmtId="0" fontId="13" fillId="0" borderId="1" xfId="0" applyFont="1" applyBorder="1" applyAlignment="1">
      <alignment vertical="center"/>
    </xf>
    <xf numFmtId="0" fontId="13" fillId="0" borderId="2" xfId="0" applyFont="1" applyBorder="1" applyAlignment="1">
      <alignment vertical="center"/>
    </xf>
    <xf numFmtId="0" fontId="13" fillId="0" borderId="7" xfId="0" applyFont="1" applyBorder="1" applyAlignment="1">
      <alignment horizontal="left" vertical="center"/>
    </xf>
    <xf numFmtId="170" fontId="13" fillId="0" borderId="7" xfId="0" applyNumberFormat="1" applyFont="1" applyBorder="1" applyAlignment="1">
      <alignment vertical="center"/>
    </xf>
    <xf numFmtId="0" fontId="13" fillId="0" borderId="2" xfId="0" applyFont="1" applyBorder="1" applyAlignment="1">
      <alignment horizontal="center" vertical="center"/>
    </xf>
    <xf numFmtId="166" fontId="13" fillId="0" borderId="7" xfId="0" applyNumberFormat="1" applyFont="1" applyBorder="1" applyAlignment="1">
      <alignment vertical="center"/>
    </xf>
    <xf numFmtId="0" fontId="13" fillId="0" borderId="0" xfId="0" applyFont="1" applyAlignment="1">
      <alignment horizontal="center" vertical="center"/>
    </xf>
    <xf numFmtId="0" fontId="13" fillId="0" borderId="2" xfId="0" applyFont="1" applyBorder="1"/>
    <xf numFmtId="0" fontId="13" fillId="0" borderId="0" xfId="0" applyFont="1"/>
    <xf numFmtId="49" fontId="13" fillId="0" borderId="0" xfId="0" applyNumberFormat="1" applyFont="1"/>
    <xf numFmtId="0" fontId="13" fillId="0" borderId="7" xfId="0" applyFont="1" applyBorder="1"/>
    <xf numFmtId="0" fontId="9" fillId="0" borderId="0" xfId="0" applyFont="1"/>
    <xf numFmtId="188" fontId="0" fillId="0" borderId="0" xfId="0" applyNumberFormat="1" applyAlignment="1">
      <alignment horizontal="right"/>
    </xf>
    <xf numFmtId="166" fontId="0" fillId="0" borderId="0" xfId="0" applyNumberFormat="1" applyAlignment="1">
      <alignment horizontal="right"/>
    </xf>
    <xf numFmtId="189" fontId="0" fillId="0" borderId="0" xfId="0" applyNumberFormat="1"/>
    <xf numFmtId="0" fontId="7" fillId="0" borderId="0" xfId="0" applyFont="1"/>
    <xf numFmtId="0" fontId="17" fillId="0" borderId="0" xfId="0" applyFont="1"/>
    <xf numFmtId="0" fontId="23" fillId="0" borderId="0" xfId="0" applyFont="1"/>
    <xf numFmtId="0" fontId="1" fillId="0" borderId="0" xfId="0" quotePrefix="1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0" fontId="2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8" fillId="0" borderId="0" xfId="0" applyFont="1"/>
    <xf numFmtId="10" fontId="0" fillId="0" borderId="0" xfId="2" applyNumberFormat="1" applyFont="1"/>
    <xf numFmtId="10" fontId="1" fillId="0" borderId="0" xfId="2" applyNumberFormat="1" applyFont="1" applyAlignment="1">
      <alignment horizontal="center"/>
    </xf>
    <xf numFmtId="10" fontId="1" fillId="0" borderId="0" xfId="2" applyNumberFormat="1" applyFont="1" applyAlignment="1">
      <alignment horizontal="right"/>
    </xf>
    <xf numFmtId="0" fontId="1" fillId="0" borderId="0" xfId="0" quotePrefix="1" applyFont="1" applyAlignment="1">
      <alignment horizontal="centerContinuous"/>
    </xf>
    <xf numFmtId="0" fontId="1" fillId="0" borderId="0" xfId="0" applyFont="1" applyAlignment="1">
      <alignment horizontal="center" wrapText="1"/>
    </xf>
    <xf numFmtId="172" fontId="0" fillId="0" borderId="0" xfId="2" applyNumberFormat="1" applyFont="1"/>
    <xf numFmtId="172" fontId="0" fillId="0" borderId="0" xfId="0" applyNumberFormat="1"/>
    <xf numFmtId="190" fontId="0" fillId="0" borderId="7" xfId="0" applyNumberFormat="1" applyBorder="1" applyAlignment="1">
      <alignment horizontal="right" vertical="center"/>
    </xf>
    <xf numFmtId="190" fontId="3" fillId="0" borderId="17" xfId="0" applyNumberFormat="1" applyFont="1" applyBorder="1" applyAlignment="1">
      <alignment horizontal="right" vertical="center"/>
    </xf>
    <xf numFmtId="0" fontId="9" fillId="0" borderId="0" xfId="0" applyFont="1" applyAlignment="1">
      <alignment vertical="center"/>
    </xf>
    <xf numFmtId="0" fontId="17" fillId="0" borderId="0" xfId="0" applyFont="1" applyAlignment="1">
      <alignment vertical="center"/>
    </xf>
    <xf numFmtId="171" fontId="0" fillId="0" borderId="7" xfId="0" applyNumberFormat="1" applyBorder="1" applyAlignment="1">
      <alignment vertical="center"/>
    </xf>
    <xf numFmtId="171" fontId="0" fillId="0" borderId="22" xfId="0" applyNumberFormat="1" applyBorder="1" applyAlignment="1">
      <alignment vertical="center"/>
    </xf>
    <xf numFmtId="0" fontId="0" fillId="0" borderId="23" xfId="0" applyBorder="1" applyAlignment="1">
      <alignment vertical="center"/>
    </xf>
    <xf numFmtId="0" fontId="12" fillId="0" borderId="0" xfId="0" applyFont="1"/>
    <xf numFmtId="167" fontId="0" fillId="0" borderId="5" xfId="0" applyNumberFormat="1" applyBorder="1" applyAlignment="1">
      <alignment horizontal="right" vertical="center"/>
    </xf>
    <xf numFmtId="191" fontId="0" fillId="0" borderId="7" xfId="0" applyNumberFormat="1" applyBorder="1" applyAlignment="1">
      <alignment horizontal="center" vertical="center"/>
    </xf>
    <xf numFmtId="192" fontId="0" fillId="0" borderId="1" xfId="0" applyNumberFormat="1" applyBorder="1" applyAlignment="1">
      <alignment horizontal="centerContinuous" vertical="center"/>
    </xf>
    <xf numFmtId="192" fontId="0" fillId="0" borderId="2" xfId="0" applyNumberFormat="1" applyBorder="1" applyAlignment="1">
      <alignment horizontal="centerContinuous" vertical="center"/>
    </xf>
    <xf numFmtId="167" fontId="0" fillId="0" borderId="15" xfId="0" applyNumberFormat="1" applyBorder="1" applyAlignment="1">
      <alignment vertical="center"/>
    </xf>
    <xf numFmtId="183" fontId="13" fillId="0" borderId="4" xfId="0" applyNumberFormat="1" applyFont="1" applyBorder="1" applyAlignment="1">
      <alignment horizontal="right" vertical="center"/>
    </xf>
    <xf numFmtId="183" fontId="13" fillId="0" borderId="4" xfId="0" applyNumberFormat="1" applyFont="1" applyBorder="1" applyAlignment="1">
      <alignment horizontal="centerContinuous" vertical="center"/>
    </xf>
    <xf numFmtId="197" fontId="0" fillId="0" borderId="1" xfId="0" applyNumberFormat="1" applyBorder="1" applyAlignment="1">
      <alignment horizontal="centerContinuous" vertical="center"/>
    </xf>
    <xf numFmtId="197" fontId="0" fillId="0" borderId="2" xfId="0" applyNumberFormat="1" applyBorder="1" applyAlignment="1">
      <alignment horizontal="centerContinuous" vertical="center"/>
    </xf>
    <xf numFmtId="197" fontId="0" fillId="0" borderId="6" xfId="0" applyNumberFormat="1" applyBorder="1" applyAlignment="1">
      <alignment horizontal="centerContinuous" vertical="center"/>
    </xf>
    <xf numFmtId="197" fontId="0" fillId="0" borderId="19" xfId="0" applyNumberFormat="1" applyBorder="1" applyAlignment="1">
      <alignment horizontal="centerContinuous" vertical="center"/>
    </xf>
    <xf numFmtId="197" fontId="0" fillId="0" borderId="3" xfId="0" applyNumberFormat="1" applyBorder="1" applyAlignment="1">
      <alignment horizontal="centerContinuous" vertical="center"/>
    </xf>
    <xf numFmtId="198" fontId="0" fillId="0" borderId="1" xfId="0" applyNumberFormat="1" applyBorder="1" applyAlignment="1">
      <alignment horizontal="centerContinuous" vertical="center"/>
    </xf>
    <xf numFmtId="198" fontId="0" fillId="0" borderId="2" xfId="0" applyNumberFormat="1" applyBorder="1" applyAlignment="1">
      <alignment horizontal="centerContinuous" vertical="center"/>
    </xf>
    <xf numFmtId="197" fontId="0" fillId="0" borderId="0" xfId="0" applyNumberFormat="1" applyAlignment="1">
      <alignment horizontal="centerContinuous" vertical="center"/>
    </xf>
    <xf numFmtId="197" fontId="0" fillId="0" borderId="0" xfId="0" applyNumberFormat="1" applyAlignment="1">
      <alignment horizontal="centerContinuous"/>
    </xf>
    <xf numFmtId="198" fontId="0" fillId="0" borderId="7" xfId="0" applyNumberFormat="1" applyBorder="1" applyAlignment="1">
      <alignment horizontal="centerContinuous" vertical="center"/>
    </xf>
    <xf numFmtId="198" fontId="0" fillId="0" borderId="22" xfId="0" applyNumberFormat="1" applyBorder="1" applyAlignment="1">
      <alignment horizontal="centerContinuous" vertical="center"/>
    </xf>
    <xf numFmtId="171" fontId="0" fillId="0" borderId="24" xfId="0" applyNumberFormat="1" applyBorder="1" applyAlignment="1">
      <alignment horizontal="right" vertical="center"/>
    </xf>
    <xf numFmtId="197" fontId="0" fillId="0" borderId="25" xfId="0" applyNumberFormat="1" applyBorder="1" applyAlignment="1">
      <alignment horizontal="centerContinuous" vertical="center"/>
    </xf>
    <xf numFmtId="197" fontId="0" fillId="0" borderId="10" xfId="0" applyNumberFormat="1" applyBorder="1" applyAlignment="1">
      <alignment horizontal="centerContinuous" vertical="center"/>
    </xf>
    <xf numFmtId="197" fontId="0" fillId="0" borderId="22" xfId="0" applyNumberFormat="1" applyBorder="1" applyAlignment="1">
      <alignment horizontal="centerContinuous" vertical="center"/>
    </xf>
    <xf numFmtId="0" fontId="0" fillId="0" borderId="26" xfId="0" applyBorder="1" applyAlignment="1">
      <alignment horizontal="center" vertical="center"/>
    </xf>
    <xf numFmtId="0" fontId="0" fillId="0" borderId="12" xfId="0" applyBorder="1"/>
    <xf numFmtId="0" fontId="0" fillId="0" borderId="1" xfId="0" applyBorder="1" applyAlignment="1">
      <alignment vertical="top"/>
    </xf>
    <xf numFmtId="0" fontId="0" fillId="0" borderId="2" xfId="0" applyBorder="1" applyAlignment="1">
      <alignment vertical="top"/>
    </xf>
    <xf numFmtId="0" fontId="0" fillId="0" borderId="9" xfId="0" applyBorder="1" applyAlignment="1">
      <alignment horizontal="centerContinuous"/>
    </xf>
    <xf numFmtId="2" fontId="0" fillId="0" borderId="0" xfId="0" applyNumberFormat="1"/>
    <xf numFmtId="0" fontId="24" fillId="0" borderId="0" xfId="0" applyFont="1"/>
    <xf numFmtId="0" fontId="1" fillId="0" borderId="1" xfId="0" applyFont="1" applyBorder="1" applyAlignment="1">
      <alignment horizontal="left" vertical="center"/>
    </xf>
    <xf numFmtId="199" fontId="0" fillId="0" borderId="7" xfId="0" applyNumberFormat="1" applyBorder="1" applyAlignment="1">
      <alignment vertical="center"/>
    </xf>
    <xf numFmtId="2" fontId="0" fillId="0" borderId="7" xfId="0" applyNumberForma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167" fontId="0" fillId="0" borderId="27" xfId="0" applyNumberFormat="1" applyBorder="1" applyAlignment="1">
      <alignment horizontal="right" vertical="center"/>
    </xf>
    <xf numFmtId="186" fontId="0" fillId="0" borderId="1" xfId="0" applyNumberFormat="1" applyBorder="1" applyAlignment="1">
      <alignment horizontal="centerContinuous" vertical="center"/>
    </xf>
    <xf numFmtId="186" fontId="0" fillId="0" borderId="12" xfId="0" applyNumberFormat="1" applyBorder="1" applyAlignment="1">
      <alignment horizontal="centerContinuous" vertical="center"/>
    </xf>
    <xf numFmtId="186" fontId="0" fillId="0" borderId="28" xfId="0" applyNumberFormat="1" applyBorder="1" applyAlignment="1">
      <alignment horizontal="centerContinuous" vertical="center"/>
    </xf>
    <xf numFmtId="186" fontId="0" fillId="0" borderId="21" xfId="0" applyNumberFormat="1" applyBorder="1" applyAlignment="1">
      <alignment horizontal="centerContinuous" vertical="center"/>
    </xf>
    <xf numFmtId="173" fontId="13" fillId="0" borderId="4" xfId="0" applyNumberFormat="1" applyFont="1" applyBorder="1" applyAlignment="1">
      <alignment vertical="center"/>
    </xf>
    <xf numFmtId="198" fontId="0" fillId="0" borderId="1" xfId="0" applyNumberFormat="1" applyBorder="1" applyAlignment="1">
      <alignment horizontal="left" vertical="center"/>
    </xf>
    <xf numFmtId="198" fontId="0" fillId="0" borderId="6" xfId="0" applyNumberFormat="1" applyBorder="1" applyAlignment="1">
      <alignment horizontal="centerContinuous" vertical="center"/>
    </xf>
    <xf numFmtId="198" fontId="0" fillId="0" borderId="29" xfId="0" applyNumberFormat="1" applyBorder="1" applyAlignment="1">
      <alignment horizontal="centerContinuous" vertical="center"/>
    </xf>
    <xf numFmtId="198" fontId="0" fillId="0" borderId="19" xfId="0" applyNumberFormat="1" applyBorder="1" applyAlignment="1">
      <alignment horizontal="centerContinuous" vertical="center"/>
    </xf>
    <xf numFmtId="198" fontId="0" fillId="0" borderId="17" xfId="0" applyNumberFormat="1" applyBorder="1" applyAlignment="1">
      <alignment horizontal="centerContinuous" vertical="center"/>
    </xf>
    <xf numFmtId="198" fontId="0" fillId="0" borderId="12" xfId="0" applyNumberFormat="1" applyBorder="1" applyAlignment="1">
      <alignment horizontal="left" vertical="center"/>
    </xf>
    <xf numFmtId="198" fontId="0" fillId="0" borderId="0" xfId="0" applyNumberFormat="1" applyAlignment="1">
      <alignment horizontal="centerContinuous" vertical="center"/>
    </xf>
    <xf numFmtId="198" fontId="0" fillId="0" borderId="12" xfId="0" applyNumberFormat="1" applyBorder="1" applyAlignment="1">
      <alignment horizontal="centerContinuous" vertical="center"/>
    </xf>
    <xf numFmtId="198" fontId="0" fillId="0" borderId="9" xfId="0" applyNumberFormat="1" applyBorder="1" applyAlignment="1">
      <alignment horizontal="centerContinuous" vertical="center"/>
    </xf>
    <xf numFmtId="171" fontId="0" fillId="0" borderId="6" xfId="0" applyNumberFormat="1" applyBorder="1" applyAlignment="1">
      <alignment horizontal="right" vertical="center"/>
    </xf>
    <xf numFmtId="197" fontId="0" fillId="0" borderId="29" xfId="0" applyNumberFormat="1" applyBorder="1" applyAlignment="1">
      <alignment horizontal="centerContinuous" vertical="center"/>
    </xf>
    <xf numFmtId="171" fontId="0" fillId="0" borderId="30" xfId="0" applyNumberFormat="1" applyBorder="1" applyAlignment="1">
      <alignment horizontal="right" vertical="center"/>
    </xf>
    <xf numFmtId="197" fontId="0" fillId="0" borderId="31" xfId="0" applyNumberFormat="1" applyBorder="1" applyAlignment="1">
      <alignment horizontal="centerContinuous" vertical="center"/>
    </xf>
    <xf numFmtId="197" fontId="0" fillId="0" borderId="32" xfId="0" applyNumberFormat="1" applyBorder="1" applyAlignment="1">
      <alignment horizontal="centerContinuous" vertical="center"/>
    </xf>
    <xf numFmtId="0" fontId="0" fillId="0" borderId="0" xfId="0" applyAlignment="1">
      <alignment horizontal="left" vertical="center"/>
    </xf>
    <xf numFmtId="174" fontId="0" fillId="0" borderId="0" xfId="0" applyNumberFormat="1" applyAlignment="1">
      <alignment horizontal="right" vertical="center"/>
    </xf>
    <xf numFmtId="200" fontId="0" fillId="0" borderId="5" xfId="0" applyNumberFormat="1" applyBorder="1" applyAlignment="1">
      <alignment horizontal="right" vertical="center"/>
    </xf>
    <xf numFmtId="4" fontId="13" fillId="0" borderId="7" xfId="0" applyNumberFormat="1" applyFont="1" applyBorder="1" applyAlignment="1">
      <alignment vertical="center"/>
    </xf>
    <xf numFmtId="0" fontId="23" fillId="0" borderId="0" xfId="0" applyFont="1" applyAlignment="1">
      <alignment vertical="center"/>
    </xf>
    <xf numFmtId="3" fontId="13" fillId="0" borderId="7" xfId="0" applyNumberFormat="1" applyFont="1" applyBorder="1" applyAlignment="1">
      <alignment vertical="center"/>
    </xf>
    <xf numFmtId="0" fontId="13" fillId="0" borderId="5" xfId="0" applyFont="1" applyBorder="1" applyAlignment="1">
      <alignment vertical="center"/>
    </xf>
    <xf numFmtId="165" fontId="13" fillId="0" borderId="7" xfId="0" applyNumberFormat="1" applyFont="1" applyBorder="1" applyAlignment="1">
      <alignment vertical="center"/>
    </xf>
    <xf numFmtId="0" fontId="26" fillId="0" borderId="1" xfId="0" applyFont="1" applyBorder="1" applyAlignment="1">
      <alignment vertical="center"/>
    </xf>
    <xf numFmtId="3" fontId="0" fillId="0" borderId="0" xfId="0" applyNumberFormat="1" applyAlignment="1">
      <alignment vertical="center"/>
    </xf>
    <xf numFmtId="0" fontId="27" fillId="0" borderId="0" xfId="0" applyFont="1" applyAlignment="1">
      <alignment vertical="center"/>
    </xf>
    <xf numFmtId="170" fontId="13" fillId="0" borderId="2" xfId="0" applyNumberFormat="1" applyFont="1" applyBorder="1" applyAlignment="1">
      <alignment horizontal="center" vertical="center"/>
    </xf>
    <xf numFmtId="3" fontId="13" fillId="0" borderId="2" xfId="0" applyNumberFormat="1" applyFont="1" applyBorder="1" applyAlignment="1">
      <alignment horizontal="center" vertical="center"/>
    </xf>
    <xf numFmtId="3" fontId="13" fillId="0" borderId="2" xfId="0" applyNumberFormat="1" applyFont="1" applyBorder="1" applyAlignment="1">
      <alignment vertical="center"/>
    </xf>
    <xf numFmtId="0" fontId="9" fillId="0" borderId="26" xfId="0" applyFont="1" applyBorder="1" applyAlignment="1">
      <alignment horizontal="centerContinuous" vertical="center"/>
    </xf>
    <xf numFmtId="0" fontId="0" fillId="0" borderId="26" xfId="0" applyBorder="1" applyAlignment="1">
      <alignment vertical="center"/>
    </xf>
    <xf numFmtId="177" fontId="0" fillId="0" borderId="25" xfId="0" applyNumberFormat="1" applyBorder="1" applyAlignment="1">
      <alignment horizontal="right" vertical="center"/>
    </xf>
    <xf numFmtId="177" fontId="0" fillId="0" borderId="29" xfId="0" applyNumberFormat="1" applyBorder="1" applyAlignment="1">
      <alignment horizontal="right" vertical="center"/>
    </xf>
    <xf numFmtId="177" fontId="0" fillId="0" borderId="22" xfId="0" applyNumberFormat="1" applyBorder="1" applyAlignment="1">
      <alignment horizontal="right" vertical="center"/>
    </xf>
    <xf numFmtId="177" fontId="0" fillId="0" borderId="26" xfId="0" applyNumberFormat="1" applyBorder="1" applyAlignment="1">
      <alignment horizontal="right" vertical="center"/>
    </xf>
    <xf numFmtId="177" fontId="0" fillId="0" borderId="33" xfId="0" applyNumberFormat="1" applyBorder="1" applyAlignment="1">
      <alignment horizontal="right" vertical="center"/>
    </xf>
    <xf numFmtId="166" fontId="13" fillId="0" borderId="9" xfId="0" applyNumberFormat="1" applyFont="1" applyBorder="1" applyAlignment="1">
      <alignment vertical="center"/>
    </xf>
    <xf numFmtId="202" fontId="13" fillId="0" borderId="7" xfId="0" applyNumberFormat="1" applyFont="1" applyBorder="1" applyAlignment="1">
      <alignment horizontal="right" vertical="center"/>
    </xf>
    <xf numFmtId="204" fontId="13" fillId="0" borderId="7" xfId="0" applyNumberFormat="1" applyFont="1" applyBorder="1" applyAlignment="1">
      <alignment vertical="center"/>
    </xf>
    <xf numFmtId="0" fontId="1" fillId="0" borderId="4" xfId="0" applyFont="1" applyBorder="1" applyAlignment="1">
      <alignment vertical="center"/>
    </xf>
    <xf numFmtId="190" fontId="0" fillId="0" borderId="17" xfId="0" applyNumberFormat="1" applyBorder="1" applyAlignment="1">
      <alignment horizontal="right" vertical="center"/>
    </xf>
    <xf numFmtId="170" fontId="13" fillId="0" borderId="34" xfId="0" applyNumberFormat="1" applyFont="1" applyBorder="1" applyAlignment="1">
      <alignment vertical="center"/>
    </xf>
    <xf numFmtId="166" fontId="13" fillId="0" borderId="34" xfId="0" applyNumberFormat="1" applyFont="1" applyBorder="1" applyAlignment="1">
      <alignment vertical="center"/>
    </xf>
    <xf numFmtId="205" fontId="0" fillId="0" borderId="7" xfId="0" applyNumberFormat="1" applyBorder="1" applyAlignment="1">
      <alignment vertical="center"/>
    </xf>
    <xf numFmtId="205" fontId="0" fillId="0" borderId="2" xfId="0" applyNumberFormat="1" applyBorder="1" applyAlignment="1">
      <alignment vertical="center"/>
    </xf>
    <xf numFmtId="205" fontId="0" fillId="0" borderId="7" xfId="0" applyNumberFormat="1" applyBorder="1" applyAlignment="1">
      <alignment horizontal="center" vertical="center"/>
    </xf>
    <xf numFmtId="194" fontId="0" fillId="0" borderId="0" xfId="0" applyNumberFormat="1" applyAlignment="1">
      <alignment vertical="center"/>
    </xf>
    <xf numFmtId="200" fontId="0" fillId="0" borderId="27" xfId="0" applyNumberFormat="1" applyBorder="1" applyAlignment="1">
      <alignment horizontal="right" vertical="center"/>
    </xf>
    <xf numFmtId="49" fontId="3" fillId="0" borderId="4" xfId="0" applyNumberFormat="1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192" fontId="0" fillId="0" borderId="3" xfId="0" applyNumberFormat="1" applyBorder="1" applyAlignment="1">
      <alignment horizontal="centerContinuous" vertical="center"/>
    </xf>
    <xf numFmtId="192" fontId="0" fillId="0" borderId="10" xfId="0" applyNumberFormat="1" applyBorder="1" applyAlignment="1">
      <alignment horizontal="centerContinuous" vertical="center"/>
    </xf>
    <xf numFmtId="166" fontId="0" fillId="0" borderId="0" xfId="0" applyNumberFormat="1" applyAlignment="1">
      <alignment horizontal="right" vertical="center"/>
    </xf>
    <xf numFmtId="0" fontId="28" fillId="0" borderId="0" xfId="0" applyFont="1"/>
    <xf numFmtId="196" fontId="0" fillId="0" borderId="7" xfId="2" applyNumberFormat="1" applyFont="1" applyBorder="1" applyAlignment="1">
      <alignment horizontal="right" vertical="center"/>
    </xf>
    <xf numFmtId="196" fontId="0" fillId="0" borderId="17" xfId="2" applyNumberFormat="1" applyFont="1" applyBorder="1" applyAlignment="1">
      <alignment horizontal="right" vertical="center"/>
    </xf>
    <xf numFmtId="0" fontId="0" fillId="0" borderId="0" xfId="0" applyProtection="1">
      <protection locked="0"/>
    </xf>
    <xf numFmtId="0" fontId="5" fillId="0" borderId="0" xfId="0" applyFont="1" applyProtection="1">
      <protection locked="0"/>
    </xf>
    <xf numFmtId="0" fontId="0" fillId="0" borderId="15" xfId="0" applyBorder="1" applyAlignment="1">
      <alignment vertical="center"/>
    </xf>
    <xf numFmtId="167" fontId="0" fillId="0" borderId="7" xfId="0" applyNumberFormat="1" applyBorder="1"/>
    <xf numFmtId="167" fontId="0" fillId="0" borderId="17" xfId="0" applyNumberFormat="1" applyBorder="1" applyAlignment="1">
      <alignment vertical="center"/>
    </xf>
    <xf numFmtId="173" fontId="0" fillId="0" borderId="17" xfId="0" applyNumberFormat="1" applyBorder="1" applyAlignment="1">
      <alignment vertical="center"/>
    </xf>
    <xf numFmtId="0" fontId="0" fillId="0" borderId="0" xfId="0" applyAlignment="1">
      <alignment horizontal="right"/>
    </xf>
    <xf numFmtId="3" fontId="0" fillId="0" borderId="0" xfId="1" applyNumberFormat="1" applyFont="1"/>
    <xf numFmtId="0" fontId="0" fillId="0" borderId="2" xfId="0" applyBorder="1" applyAlignment="1">
      <alignment horizontal="center"/>
    </xf>
    <xf numFmtId="0" fontId="10" fillId="0" borderId="0" xfId="0" applyFont="1" applyAlignment="1">
      <alignment horizontal="center"/>
    </xf>
    <xf numFmtId="197" fontId="0" fillId="0" borderId="35" xfId="0" applyNumberFormat="1" applyBorder="1" applyAlignment="1">
      <alignment horizontal="centerContinuous" vertical="center"/>
    </xf>
    <xf numFmtId="168" fontId="0" fillId="0" borderId="3" xfId="0" applyNumberFormat="1" applyBorder="1" applyAlignment="1">
      <alignment vertical="center"/>
    </xf>
    <xf numFmtId="0" fontId="0" fillId="0" borderId="7" xfId="0" applyBorder="1"/>
    <xf numFmtId="0" fontId="0" fillId="0" borderId="7" xfId="0" applyBorder="1" applyAlignment="1">
      <alignment horizontal="centerContinuous"/>
    </xf>
    <xf numFmtId="3" fontId="0" fillId="0" borderId="2" xfId="0" applyNumberFormat="1" applyBorder="1" applyAlignment="1">
      <alignment horizontal="centerContinuous"/>
    </xf>
    <xf numFmtId="0" fontId="0" fillId="0" borderId="25" xfId="0" applyBorder="1" applyAlignment="1">
      <alignment vertical="center"/>
    </xf>
    <xf numFmtId="0" fontId="0" fillId="0" borderId="36" xfId="0" applyBorder="1" applyAlignment="1">
      <alignment vertical="center"/>
    </xf>
    <xf numFmtId="0" fontId="28" fillId="0" borderId="0" xfId="0" applyFont="1" applyProtection="1">
      <protection locked="0"/>
    </xf>
    <xf numFmtId="0" fontId="10" fillId="0" borderId="1" xfId="0" applyFont="1" applyBorder="1" applyAlignment="1">
      <alignment vertical="center"/>
    </xf>
    <xf numFmtId="0" fontId="13" fillId="0" borderId="10" xfId="0" applyFont="1" applyBorder="1" applyAlignment="1">
      <alignment horizontal="center" vertical="center"/>
    </xf>
    <xf numFmtId="166" fontId="13" fillId="0" borderId="16" xfId="0" applyNumberFormat="1" applyFont="1" applyBorder="1" applyAlignment="1">
      <alignment vertical="center"/>
    </xf>
    <xf numFmtId="0" fontId="13" fillId="0" borderId="13" xfId="0" applyFont="1" applyBorder="1" applyAlignment="1">
      <alignment horizontal="center" vertical="center"/>
    </xf>
    <xf numFmtId="202" fontId="13" fillId="0" borderId="2" xfId="0" applyNumberFormat="1" applyFont="1" applyBorder="1" applyAlignment="1">
      <alignment horizontal="right" vertical="center"/>
    </xf>
    <xf numFmtId="170" fontId="13" fillId="0" borderId="4" xfId="0" applyNumberFormat="1" applyFont="1" applyBorder="1" applyAlignment="1">
      <alignment vertical="center"/>
    </xf>
    <xf numFmtId="0" fontId="13" fillId="0" borderId="1" xfId="0" applyFont="1" applyBorder="1" applyAlignment="1">
      <alignment horizontal="centerContinuous"/>
    </xf>
    <xf numFmtId="0" fontId="13" fillId="0" borderId="37" xfId="0" applyFont="1" applyBorder="1"/>
    <xf numFmtId="0" fontId="13" fillId="0" borderId="37" xfId="0" applyFont="1" applyBorder="1" applyAlignment="1">
      <alignment horizontal="centerContinuous"/>
    </xf>
    <xf numFmtId="170" fontId="13" fillId="0" borderId="38" xfId="0" applyNumberFormat="1" applyFont="1" applyBorder="1" applyAlignment="1">
      <alignment vertical="center"/>
    </xf>
    <xf numFmtId="0" fontId="13" fillId="0" borderId="3" xfId="0" applyFont="1" applyBorder="1"/>
    <xf numFmtId="170" fontId="13" fillId="0" borderId="5" xfId="0" applyNumberFormat="1" applyFont="1" applyBorder="1" applyAlignment="1">
      <alignment vertical="center"/>
    </xf>
    <xf numFmtId="185" fontId="0" fillId="0" borderId="1" xfId="0" quotePrefix="1" applyNumberFormat="1" applyBorder="1" applyAlignment="1">
      <alignment horizontal="centerContinuous" vertical="center"/>
    </xf>
    <xf numFmtId="0" fontId="13" fillId="0" borderId="5" xfId="0" applyFont="1" applyBorder="1" applyAlignment="1">
      <alignment horizontal="center" vertical="center"/>
    </xf>
    <xf numFmtId="173" fontId="13" fillId="0" borderId="5" xfId="0" applyNumberFormat="1" applyFont="1" applyBorder="1" applyAlignment="1">
      <alignment vertical="center"/>
    </xf>
    <xf numFmtId="0" fontId="0" fillId="3" borderId="0" xfId="0" applyFill="1"/>
    <xf numFmtId="0" fontId="0" fillId="0" borderId="3" xfId="0" applyBorder="1"/>
    <xf numFmtId="181" fontId="0" fillId="0" borderId="5" xfId="0" applyNumberFormat="1" applyBorder="1" applyAlignment="1">
      <alignment horizontal="centerContinuous" vertical="center"/>
    </xf>
    <xf numFmtId="0" fontId="0" fillId="0" borderId="5" xfId="0" applyBorder="1" applyAlignment="1">
      <alignment horizontal="center" vertical="center"/>
    </xf>
    <xf numFmtId="179" fontId="0" fillId="0" borderId="10" xfId="0" applyNumberFormat="1" applyBorder="1" applyAlignment="1">
      <alignment horizontal="centerContinuous" vertical="center"/>
    </xf>
    <xf numFmtId="167" fontId="0" fillId="0" borderId="7" xfId="0" applyNumberFormat="1" applyBorder="1" applyAlignment="1">
      <alignment horizontal="right"/>
    </xf>
    <xf numFmtId="167" fontId="0" fillId="0" borderId="17" xfId="0" applyNumberFormat="1" applyBorder="1" applyAlignment="1">
      <alignment horizontal="right" vertical="center"/>
    </xf>
    <xf numFmtId="0" fontId="10" fillId="0" borderId="3" xfId="0" applyFont="1" applyBorder="1"/>
    <xf numFmtId="173" fontId="13" fillId="0" borderId="4" xfId="0" applyNumberFormat="1" applyFont="1" applyBorder="1" applyAlignment="1">
      <alignment horizontal="right" vertical="center"/>
    </xf>
    <xf numFmtId="0" fontId="1" fillId="3" borderId="0" xfId="0" applyFont="1" applyFill="1" applyAlignment="1">
      <alignment vertical="center"/>
    </xf>
    <xf numFmtId="0" fontId="0" fillId="3" borderId="0" xfId="0" applyFill="1" applyAlignment="1">
      <alignment vertical="center"/>
    </xf>
    <xf numFmtId="0" fontId="0" fillId="3" borderId="0" xfId="0" applyFill="1" applyAlignment="1">
      <alignment horizontal="center" vertical="center"/>
    </xf>
    <xf numFmtId="0" fontId="9" fillId="3" borderId="0" xfId="0" applyFont="1" applyFill="1" applyAlignment="1">
      <alignment horizontal="center" vertical="center"/>
    </xf>
    <xf numFmtId="174" fontId="0" fillId="3" borderId="0" xfId="0" applyNumberFormat="1" applyFill="1" applyAlignment="1">
      <alignment horizontal="right" vertical="center"/>
    </xf>
    <xf numFmtId="179" fontId="0" fillId="0" borderId="0" xfId="0" applyNumberFormat="1" applyAlignment="1">
      <alignment horizontal="centerContinuous" vertical="center"/>
    </xf>
    <xf numFmtId="193" fontId="0" fillId="0" borderId="0" xfId="0" applyNumberFormat="1" applyAlignment="1">
      <alignment horizontal="centerContinuous" vertical="center"/>
    </xf>
    <xf numFmtId="180" fontId="0" fillId="0" borderId="0" xfId="0" applyNumberFormat="1" applyAlignment="1">
      <alignment horizontal="centerContinuous" vertical="center"/>
    </xf>
    <xf numFmtId="193" fontId="0" fillId="0" borderId="5" xfId="0" applyNumberFormat="1" applyBorder="1" applyAlignment="1">
      <alignment horizontal="centerContinuous" vertical="center"/>
    </xf>
    <xf numFmtId="180" fontId="0" fillId="0" borderId="5" xfId="0" applyNumberFormat="1" applyBorder="1" applyAlignment="1">
      <alignment horizontal="centerContinuous" vertical="center"/>
    </xf>
    <xf numFmtId="167" fontId="0" fillId="0" borderId="39" xfId="0" applyNumberFormat="1" applyBorder="1" applyAlignment="1">
      <alignment horizontal="right" vertical="center"/>
    </xf>
    <xf numFmtId="167" fontId="0" fillId="0" borderId="14" xfId="0" applyNumberFormat="1" applyBorder="1" applyAlignment="1">
      <alignment horizontal="right" vertical="center"/>
    </xf>
    <xf numFmtId="0" fontId="1" fillId="0" borderId="2" xfId="0" applyFont="1" applyBorder="1" applyAlignment="1">
      <alignment vertical="center"/>
    </xf>
    <xf numFmtId="0" fontId="9" fillId="0" borderId="40" xfId="0" applyFont="1" applyBorder="1" applyAlignment="1">
      <alignment horizontal="centerContinuous" vertical="center"/>
    </xf>
    <xf numFmtId="0" fontId="0" fillId="0" borderId="40" xfId="0" applyBorder="1" applyAlignment="1">
      <alignment vertical="center"/>
    </xf>
    <xf numFmtId="177" fontId="0" fillId="0" borderId="41" xfId="0" applyNumberFormat="1" applyBorder="1" applyAlignment="1">
      <alignment horizontal="right" vertical="center"/>
    </xf>
    <xf numFmtId="177" fontId="0" fillId="0" borderId="40" xfId="0" applyNumberFormat="1" applyBorder="1" applyAlignment="1">
      <alignment horizontal="right" vertical="center"/>
    </xf>
    <xf numFmtId="177" fontId="0" fillId="0" borderId="42" xfId="0" applyNumberFormat="1" applyBorder="1" applyAlignment="1">
      <alignment horizontal="right" vertical="center"/>
    </xf>
    <xf numFmtId="177" fontId="0" fillId="0" borderId="43" xfId="0" applyNumberFormat="1" applyBorder="1" applyAlignment="1">
      <alignment horizontal="right" vertical="center"/>
    </xf>
    <xf numFmtId="173" fontId="0" fillId="0" borderId="4" xfId="0" applyNumberFormat="1" applyBorder="1" applyAlignment="1">
      <alignment horizontal="right" vertical="center"/>
    </xf>
    <xf numFmtId="173" fontId="3" fillId="0" borderId="7" xfId="0" applyNumberFormat="1" applyFont="1" applyBorder="1" applyAlignment="1">
      <alignment vertical="center"/>
    </xf>
    <xf numFmtId="173" fontId="3" fillId="0" borderId="17" xfId="0" applyNumberFormat="1" applyFont="1" applyBorder="1" applyAlignment="1">
      <alignment vertical="center"/>
    </xf>
    <xf numFmtId="206" fontId="0" fillId="0" borderId="23" xfId="0" applyNumberFormat="1" applyBorder="1" applyAlignment="1">
      <alignment horizontal="right" vertical="center"/>
    </xf>
    <xf numFmtId="206" fontId="0" fillId="0" borderId="14" xfId="0" applyNumberFormat="1" applyBorder="1" applyAlignment="1">
      <alignment horizontal="right" vertical="center"/>
    </xf>
    <xf numFmtId="172" fontId="0" fillId="0" borderId="4" xfId="0" applyNumberFormat="1" applyBorder="1"/>
    <xf numFmtId="0" fontId="0" fillId="4" borderId="3" xfId="0" applyFill="1" applyBorder="1"/>
    <xf numFmtId="0" fontId="0" fillId="4" borderId="10" xfId="0" applyFill="1" applyBorder="1"/>
    <xf numFmtId="192" fontId="0" fillId="3" borderId="44" xfId="0" applyNumberFormat="1" applyFill="1" applyBorder="1" applyAlignment="1">
      <alignment horizontal="centerContinuous" vertical="center"/>
    </xf>
    <xf numFmtId="192" fontId="0" fillId="3" borderId="33" xfId="0" applyNumberFormat="1" applyFill="1" applyBorder="1" applyAlignment="1">
      <alignment horizontal="centerContinuous" vertical="center"/>
    </xf>
    <xf numFmtId="0" fontId="0" fillId="4" borderId="39" xfId="0" applyFill="1" applyBorder="1" applyAlignment="1">
      <alignment horizontal="centerContinuous" vertical="center"/>
    </xf>
    <xf numFmtId="0" fontId="0" fillId="4" borderId="4" xfId="0" applyFill="1" applyBorder="1" applyAlignment="1">
      <alignment horizontal="centerContinuous" vertical="center"/>
    </xf>
    <xf numFmtId="170" fontId="13" fillId="0" borderId="4" xfId="0" applyNumberFormat="1" applyFont="1" applyBorder="1" applyAlignment="1">
      <alignment horizontal="right" vertical="center"/>
    </xf>
    <xf numFmtId="207" fontId="13" fillId="0" borderId="7" xfId="0" applyNumberFormat="1" applyFont="1" applyBorder="1" applyAlignment="1">
      <alignment vertical="center"/>
    </xf>
    <xf numFmtId="170" fontId="13" fillId="0" borderId="7" xfId="0" quotePrefix="1" applyNumberFormat="1" applyFont="1" applyBorder="1" applyAlignment="1">
      <alignment horizontal="right" vertical="center"/>
    </xf>
    <xf numFmtId="192" fontId="0" fillId="0" borderId="4" xfId="0" applyNumberFormat="1" applyBorder="1" applyAlignment="1">
      <alignment horizontal="centerContinuous" vertical="center"/>
    </xf>
    <xf numFmtId="0" fontId="0" fillId="0" borderId="10" xfId="0" applyBorder="1"/>
    <xf numFmtId="192" fontId="0" fillId="4" borderId="31" xfId="0" applyNumberFormat="1" applyFill="1" applyBorder="1" applyAlignment="1">
      <alignment horizontal="centerContinuous" vertical="center"/>
    </xf>
    <xf numFmtId="0" fontId="0" fillId="4" borderId="32" xfId="0" applyFill="1" applyBorder="1" applyAlignment="1">
      <alignment vertical="center"/>
    </xf>
    <xf numFmtId="0" fontId="0" fillId="4" borderId="32" xfId="0" applyFill="1" applyBorder="1"/>
    <xf numFmtId="192" fontId="0" fillId="4" borderId="27" xfId="0" applyNumberFormat="1" applyFill="1" applyBorder="1" applyAlignment="1">
      <alignment horizontal="centerContinuous" vertical="center"/>
    </xf>
    <xf numFmtId="0" fontId="0" fillId="4" borderId="11" xfId="0" applyFill="1" applyBorder="1" applyAlignment="1">
      <alignment vertical="center"/>
    </xf>
    <xf numFmtId="0" fontId="0" fillId="4" borderId="11" xfId="0" applyFill="1" applyBorder="1"/>
    <xf numFmtId="0" fontId="0" fillId="4" borderId="45" xfId="0" applyFill="1" applyBorder="1"/>
    <xf numFmtId="0" fontId="0" fillId="4" borderId="13" xfId="0" applyFill="1" applyBorder="1" applyAlignment="1">
      <alignment horizontal="centerContinuous" vertical="center"/>
    </xf>
    <xf numFmtId="0" fontId="0" fillId="4" borderId="2" xfId="0" applyFill="1" applyBorder="1" applyAlignment="1">
      <alignment vertical="center"/>
    </xf>
    <xf numFmtId="0" fontId="0" fillId="4" borderId="2" xfId="0" applyFill="1" applyBorder="1"/>
    <xf numFmtId="0" fontId="0" fillId="4" borderId="7" xfId="0" applyFill="1" applyBorder="1"/>
    <xf numFmtId="0" fontId="0" fillId="4" borderId="1" xfId="0" applyFill="1" applyBorder="1" applyAlignment="1">
      <alignment horizontal="centerContinuous" vertical="center"/>
    </xf>
    <xf numFmtId="0" fontId="0" fillId="4" borderId="32" xfId="0" applyFill="1" applyBorder="1" applyAlignment="1">
      <alignment horizontal="right"/>
    </xf>
    <xf numFmtId="3" fontId="13" fillId="0" borderId="4" xfId="0" applyNumberFormat="1" applyFont="1" applyBorder="1" applyAlignment="1">
      <alignment horizontal="right" vertical="center"/>
    </xf>
    <xf numFmtId="0" fontId="0" fillId="4" borderId="1" xfId="0" applyFill="1" applyBorder="1"/>
    <xf numFmtId="0" fontId="0" fillId="4" borderId="0" xfId="0" applyFill="1"/>
    <xf numFmtId="168" fontId="0" fillId="4" borderId="0" xfId="0" applyNumberFormat="1" applyFill="1" applyAlignment="1">
      <alignment horizontal="center"/>
    </xf>
    <xf numFmtId="0" fontId="0" fillId="4" borderId="13" xfId="0" applyFill="1" applyBorder="1"/>
    <xf numFmtId="168" fontId="1" fillId="4" borderId="9" xfId="0" applyNumberFormat="1" applyFont="1" applyFill="1" applyBorder="1" applyAlignment="1">
      <alignment horizontal="center"/>
    </xf>
    <xf numFmtId="168" fontId="0" fillId="4" borderId="12" xfId="0" applyNumberFormat="1" applyFill="1" applyBorder="1" applyAlignment="1">
      <alignment horizontal="center"/>
    </xf>
    <xf numFmtId="208" fontId="0" fillId="0" borderId="16" xfId="0" applyNumberFormat="1" applyBorder="1"/>
    <xf numFmtId="167" fontId="0" fillId="0" borderId="3" xfId="0" applyNumberFormat="1" applyBorder="1" applyAlignment="1">
      <alignment horizontal="right" vertical="center"/>
    </xf>
    <xf numFmtId="208" fontId="0" fillId="0" borderId="16" xfId="0" applyNumberFormat="1" applyBorder="1" applyAlignment="1">
      <alignment horizontal="center"/>
    </xf>
    <xf numFmtId="191" fontId="0" fillId="0" borderId="0" xfId="0" applyNumberFormat="1" applyAlignment="1">
      <alignment vertical="center"/>
    </xf>
    <xf numFmtId="0" fontId="0" fillId="0" borderId="46" xfId="0" applyBorder="1" applyAlignment="1">
      <alignment vertical="center"/>
    </xf>
    <xf numFmtId="203" fontId="1" fillId="0" borderId="46" xfId="0" applyNumberFormat="1" applyFont="1" applyBorder="1" applyAlignment="1">
      <alignment vertical="center"/>
    </xf>
    <xf numFmtId="0" fontId="0" fillId="0" borderId="47" xfId="0" applyBorder="1" applyAlignment="1">
      <alignment vertical="center"/>
    </xf>
    <xf numFmtId="0" fontId="0" fillId="0" borderId="22" xfId="0" applyBorder="1" applyAlignment="1">
      <alignment vertical="center"/>
    </xf>
    <xf numFmtId="0" fontId="0" fillId="0" borderId="48" xfId="0" applyBorder="1" applyAlignment="1">
      <alignment vertical="center"/>
    </xf>
    <xf numFmtId="0" fontId="0" fillId="0" borderId="49" xfId="0" applyBorder="1" applyAlignment="1">
      <alignment vertical="center"/>
    </xf>
    <xf numFmtId="0" fontId="0" fillId="0" borderId="29" xfId="0" applyBorder="1" applyAlignment="1">
      <alignment vertical="center"/>
    </xf>
    <xf numFmtId="0" fontId="13" fillId="0" borderId="26" xfId="0" applyFont="1" applyBorder="1" applyAlignment="1">
      <alignment vertical="center"/>
    </xf>
    <xf numFmtId="201" fontId="0" fillId="0" borderId="22" xfId="0" applyNumberFormat="1" applyBorder="1" applyAlignment="1">
      <alignment horizontal="right" vertical="center"/>
    </xf>
    <xf numFmtId="168" fontId="5" fillId="4" borderId="5" xfId="0" applyNumberFormat="1" applyFont="1" applyFill="1" applyBorder="1" applyAlignment="1">
      <alignment horizontal="center"/>
    </xf>
    <xf numFmtId="0" fontId="3" fillId="3" borderId="0" xfId="0" applyFont="1" applyFill="1" applyAlignment="1">
      <alignment vertical="center"/>
    </xf>
    <xf numFmtId="0" fontId="0" fillId="3" borderId="0" xfId="0" applyFill="1" applyAlignment="1">
      <alignment horizontal="right" vertical="center"/>
    </xf>
    <xf numFmtId="168" fontId="0" fillId="3" borderId="0" xfId="0" applyNumberFormat="1" applyFill="1" applyAlignment="1">
      <alignment horizontal="right" vertical="center"/>
    </xf>
    <xf numFmtId="176" fontId="0" fillId="0" borderId="7" xfId="0" applyNumberFormat="1" applyBorder="1"/>
    <xf numFmtId="175" fontId="0" fillId="0" borderId="0" xfId="0" applyNumberFormat="1"/>
    <xf numFmtId="167" fontId="3" fillId="0" borderId="4" xfId="0" applyNumberFormat="1" applyFont="1" applyBorder="1" applyAlignment="1">
      <alignment horizontal="right" vertical="center"/>
    </xf>
    <xf numFmtId="167" fontId="3" fillId="0" borderId="15" xfId="0" applyNumberFormat="1" applyFont="1" applyBorder="1" applyAlignment="1">
      <alignment horizontal="right" vertical="center"/>
    </xf>
    <xf numFmtId="170" fontId="0" fillId="0" borderId="25" xfId="0" applyNumberFormat="1" applyBorder="1" applyAlignment="1">
      <alignment vertical="center"/>
    </xf>
    <xf numFmtId="175" fontId="0" fillId="0" borderId="0" xfId="0" applyNumberFormat="1" applyAlignment="1">
      <alignment horizontal="center"/>
    </xf>
    <xf numFmtId="175" fontId="0" fillId="0" borderId="2" xfId="0" applyNumberFormat="1" applyBorder="1" applyAlignment="1">
      <alignment horizontal="center"/>
    </xf>
    <xf numFmtId="205" fontId="0" fillId="0" borderId="5" xfId="0" applyNumberFormat="1" applyBorder="1" applyAlignment="1">
      <alignment vertical="center"/>
    </xf>
    <xf numFmtId="199" fontId="0" fillId="0" borderId="5" xfId="0" applyNumberFormat="1" applyBorder="1" applyAlignment="1">
      <alignment vertical="center"/>
    </xf>
    <xf numFmtId="205" fontId="0" fillId="0" borderId="5" xfId="0" applyNumberFormat="1" applyBorder="1" applyAlignment="1">
      <alignment horizontal="center" vertical="center"/>
    </xf>
    <xf numFmtId="0" fontId="0" fillId="0" borderId="5" xfId="0" applyBorder="1"/>
    <xf numFmtId="0" fontId="0" fillId="0" borderId="39" xfId="0" applyBorder="1"/>
    <xf numFmtId="0" fontId="0" fillId="0" borderId="45" xfId="0" applyBorder="1"/>
    <xf numFmtId="0" fontId="0" fillId="0" borderId="4" xfId="0" applyBorder="1"/>
    <xf numFmtId="0" fontId="0" fillId="0" borderId="13" xfId="0" applyBorder="1"/>
    <xf numFmtId="0" fontId="0" fillId="0" borderId="11" xfId="0" applyBorder="1"/>
    <xf numFmtId="0" fontId="0" fillId="4" borderId="5" xfId="0" applyFill="1" applyBorder="1"/>
    <xf numFmtId="0" fontId="0" fillId="4" borderId="39" xfId="0" applyFill="1" applyBorder="1" applyAlignment="1">
      <alignment horizontal="center"/>
    </xf>
    <xf numFmtId="0" fontId="0" fillId="4" borderId="45" xfId="0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0" fontId="0" fillId="4" borderId="7" xfId="0" applyFill="1" applyBorder="1" applyAlignment="1">
      <alignment horizontal="center"/>
    </xf>
    <xf numFmtId="14" fontId="0" fillId="4" borderId="7" xfId="0" applyNumberFormat="1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0" fillId="4" borderId="10" xfId="0" applyFill="1" applyBorder="1" applyAlignment="1">
      <alignment horizontal="center"/>
    </xf>
    <xf numFmtId="0" fontId="0" fillId="4" borderId="5" xfId="0" applyFill="1" applyBorder="1" applyAlignment="1">
      <alignment horizontal="center"/>
    </xf>
    <xf numFmtId="0" fontId="0" fillId="4" borderId="13" xfId="0" applyFill="1" applyBorder="1" applyAlignment="1">
      <alignment horizontal="center"/>
    </xf>
    <xf numFmtId="0" fontId="0" fillId="4" borderId="11" xfId="0" applyFill="1" applyBorder="1" applyAlignment="1">
      <alignment horizontal="center"/>
    </xf>
    <xf numFmtId="0" fontId="0" fillId="0" borderId="50" xfId="0" applyBorder="1" applyAlignment="1">
      <alignment horizontal="center" vertical="center"/>
    </xf>
    <xf numFmtId="0" fontId="0" fillId="0" borderId="16" xfId="0" applyBorder="1"/>
    <xf numFmtId="184" fontId="0" fillId="0" borderId="1" xfId="0" applyNumberFormat="1" applyBorder="1" applyAlignment="1">
      <alignment vertical="center"/>
    </xf>
    <xf numFmtId="184" fontId="0" fillId="0" borderId="2" xfId="0" applyNumberFormat="1" applyBorder="1" applyAlignment="1">
      <alignment vertical="center"/>
    </xf>
    <xf numFmtId="184" fontId="0" fillId="0" borderId="7" xfId="0" applyNumberFormat="1" applyBorder="1" applyAlignment="1">
      <alignment vertical="center"/>
    </xf>
    <xf numFmtId="184" fontId="0" fillId="0" borderId="28" xfId="0" applyNumberFormat="1" applyBorder="1" applyAlignment="1">
      <alignment horizontal="centerContinuous" vertical="center"/>
    </xf>
    <xf numFmtId="0" fontId="25" fillId="0" borderId="0" xfId="0" applyFont="1"/>
    <xf numFmtId="206" fontId="0" fillId="0" borderId="4" xfId="0" applyNumberFormat="1" applyBorder="1" applyAlignment="1">
      <alignment horizontal="right" vertical="center"/>
    </xf>
    <xf numFmtId="168" fontId="1" fillId="4" borderId="5" xfId="0" applyNumberFormat="1" applyFont="1" applyFill="1" applyBorder="1" applyAlignment="1">
      <alignment horizontal="center"/>
    </xf>
    <xf numFmtId="167" fontId="3" fillId="0" borderId="7" xfId="0" applyNumberFormat="1" applyFont="1" applyBorder="1" applyAlignment="1">
      <alignment horizontal="right" vertical="center"/>
    </xf>
    <xf numFmtId="174" fontId="3" fillId="0" borderId="4" xfId="0" applyNumberFormat="1" applyFont="1" applyBorder="1" applyAlignment="1">
      <alignment horizontal="right" vertical="center"/>
    </xf>
    <xf numFmtId="174" fontId="3" fillId="0" borderId="7" xfId="0" applyNumberFormat="1" applyFont="1" applyBorder="1" applyAlignment="1">
      <alignment horizontal="right" vertical="center"/>
    </xf>
    <xf numFmtId="174" fontId="3" fillId="0" borderId="15" xfId="0" applyNumberFormat="1" applyFont="1" applyBorder="1" applyAlignment="1">
      <alignment horizontal="right" vertical="center"/>
    </xf>
    <xf numFmtId="167" fontId="3" fillId="0" borderId="4" xfId="0" applyNumberFormat="1" applyFont="1" applyBorder="1" applyAlignment="1">
      <alignment vertical="center"/>
    </xf>
    <xf numFmtId="167" fontId="3" fillId="0" borderId="15" xfId="0" applyNumberFormat="1" applyFont="1" applyBorder="1" applyAlignment="1">
      <alignment vertical="center"/>
    </xf>
    <xf numFmtId="0" fontId="3" fillId="0" borderId="0" xfId="0" applyFont="1" applyAlignment="1">
      <alignment vertical="center"/>
    </xf>
    <xf numFmtId="0" fontId="0" fillId="0" borderId="31" xfId="0" applyBorder="1" applyAlignment="1">
      <alignment horizontal="right"/>
    </xf>
    <xf numFmtId="208" fontId="0" fillId="0" borderId="51" xfId="0" applyNumberFormat="1" applyBorder="1" applyAlignment="1">
      <alignment horizontal="center"/>
    </xf>
    <xf numFmtId="182" fontId="0" fillId="0" borderId="31" xfId="0" applyNumberFormat="1" applyBorder="1" applyAlignment="1">
      <alignment horizontal="right" vertical="center"/>
    </xf>
    <xf numFmtId="182" fontId="0" fillId="0" borderId="51" xfId="0" applyNumberFormat="1" applyBorder="1" applyAlignment="1">
      <alignment horizontal="left" vertical="center"/>
    </xf>
    <xf numFmtId="0" fontId="0" fillId="4" borderId="12" xfId="0" applyFill="1" applyBorder="1" applyAlignment="1">
      <alignment horizontal="center"/>
    </xf>
    <xf numFmtId="0" fontId="0" fillId="4" borderId="0" xfId="0" applyFill="1" applyAlignment="1">
      <alignment horizontal="center"/>
    </xf>
    <xf numFmtId="175" fontId="0" fillId="0" borderId="5" xfId="0" applyNumberFormat="1" applyBorder="1" applyAlignment="1">
      <alignment horizontal="center" vertical="center"/>
    </xf>
    <xf numFmtId="174" fontId="0" fillId="2" borderId="5" xfId="0" applyNumberFormat="1" applyFill="1" applyBorder="1" applyAlignment="1">
      <alignment horizontal="center" vertical="center"/>
    </xf>
    <xf numFmtId="174" fontId="0" fillId="0" borderId="5" xfId="0" applyNumberFormat="1" applyBorder="1" applyAlignment="1">
      <alignment horizontal="center" vertical="center"/>
    </xf>
    <xf numFmtId="174" fontId="0" fillId="0" borderId="16" xfId="0" applyNumberFormat="1" applyBorder="1" applyAlignment="1">
      <alignment horizontal="center" vertical="center"/>
    </xf>
    <xf numFmtId="0" fontId="30" fillId="0" borderId="0" xfId="0" applyFont="1" applyProtection="1">
      <protection locked="0"/>
    </xf>
    <xf numFmtId="173" fontId="31" fillId="0" borderId="1" xfId="0" applyNumberFormat="1" applyFont="1" applyBorder="1" applyAlignment="1">
      <alignment horizontal="right" vertical="center"/>
    </xf>
    <xf numFmtId="169" fontId="9" fillId="0" borderId="12" xfId="0" applyNumberFormat="1" applyFont="1" applyBorder="1" applyAlignment="1">
      <alignment vertical="center"/>
    </xf>
    <xf numFmtId="166" fontId="0" fillId="0" borderId="0" xfId="0" applyNumberFormat="1" applyAlignment="1">
      <alignment vertical="center"/>
    </xf>
    <xf numFmtId="176" fontId="0" fillId="0" borderId="0" xfId="0" applyNumberFormat="1"/>
    <xf numFmtId="3" fontId="0" fillId="0" borderId="14" xfId="0" applyNumberFormat="1" applyBorder="1" applyAlignment="1">
      <alignment vertical="center"/>
    </xf>
    <xf numFmtId="9" fontId="0" fillId="0" borderId="9" xfId="0" applyNumberFormat="1" applyBorder="1" applyAlignment="1">
      <alignment vertical="center"/>
    </xf>
    <xf numFmtId="169" fontId="5" fillId="0" borderId="12" xfId="0" applyNumberFormat="1" applyFont="1" applyBorder="1" applyAlignment="1">
      <alignment vertical="center"/>
    </xf>
    <xf numFmtId="173" fontId="0" fillId="0" borderId="5" xfId="0" applyNumberFormat="1" applyBorder="1" applyAlignment="1">
      <alignment vertical="center"/>
    </xf>
    <xf numFmtId="171" fontId="3" fillId="0" borderId="0" xfId="0" applyNumberFormat="1" applyFont="1" applyAlignment="1">
      <alignment horizontal="right" vertical="center"/>
    </xf>
    <xf numFmtId="171" fontId="3" fillId="0" borderId="7" xfId="0" applyNumberFormat="1" applyFont="1" applyBorder="1" applyAlignment="1">
      <alignment horizontal="right" vertical="center"/>
    </xf>
    <xf numFmtId="171" fontId="0" fillId="0" borderId="5" xfId="0" applyNumberFormat="1" applyBorder="1" applyAlignment="1">
      <alignment horizontal="right" vertical="center"/>
    </xf>
    <xf numFmtId="171" fontId="3" fillId="0" borderId="5" xfId="0" applyNumberFormat="1" applyFont="1" applyBorder="1" applyAlignment="1">
      <alignment horizontal="right" vertical="center"/>
    </xf>
    <xf numFmtId="0" fontId="0" fillId="5" borderId="0" xfId="0" applyFill="1" applyAlignment="1">
      <alignment horizontal="centerContinuous" vertical="center"/>
    </xf>
    <xf numFmtId="0" fontId="1" fillId="5" borderId="0" xfId="0" applyFont="1" applyFill="1" applyAlignment="1">
      <alignment horizontal="center" vertical="center"/>
    </xf>
    <xf numFmtId="167" fontId="0" fillId="0" borderId="22" xfId="0" applyNumberFormat="1" applyBorder="1" applyAlignment="1">
      <alignment horizontal="right" vertical="center"/>
    </xf>
    <xf numFmtId="167" fontId="0" fillId="0" borderId="29" xfId="0" applyNumberFormat="1" applyBorder="1" applyAlignment="1">
      <alignment horizontal="right" vertical="center"/>
    </xf>
    <xf numFmtId="0" fontId="3" fillId="0" borderId="12" xfId="0" applyFont="1" applyBorder="1" applyAlignment="1">
      <alignment vertical="center"/>
    </xf>
    <xf numFmtId="0" fontId="0" fillId="0" borderId="39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14" xfId="0" applyBorder="1" applyAlignment="1">
      <alignment horizontal="center" vertical="center"/>
    </xf>
    <xf numFmtId="173" fontId="3" fillId="0" borderId="5" xfId="0" applyNumberFormat="1" applyFont="1" applyBorder="1" applyAlignment="1">
      <alignment vertical="center"/>
    </xf>
    <xf numFmtId="0" fontId="0" fillId="6" borderId="1" xfId="0" applyFill="1" applyBorder="1" applyAlignment="1">
      <alignment vertical="center"/>
    </xf>
    <xf numFmtId="0" fontId="0" fillId="6" borderId="7" xfId="0" applyFill="1" applyBorder="1" applyAlignment="1">
      <alignment vertical="center"/>
    </xf>
    <xf numFmtId="0" fontId="0" fillId="6" borderId="47" xfId="0" applyFill="1" applyBorder="1" applyAlignment="1">
      <alignment horizontal="centerContinuous" vertical="center"/>
    </xf>
    <xf numFmtId="0" fontId="0" fillId="6" borderId="11" xfId="0" applyFill="1" applyBorder="1" applyAlignment="1">
      <alignment horizontal="centerContinuous" vertical="center"/>
    </xf>
    <xf numFmtId="0" fontId="0" fillId="6" borderId="13" xfId="0" applyFill="1" applyBorder="1" applyAlignment="1">
      <alignment horizontal="centerContinuous" vertical="center"/>
    </xf>
    <xf numFmtId="0" fontId="0" fillId="6" borderId="45" xfId="0" applyFill="1" applyBorder="1" applyAlignment="1">
      <alignment horizontal="centerContinuous" vertical="center"/>
    </xf>
    <xf numFmtId="0" fontId="3" fillId="6" borderId="11" xfId="0" applyFont="1" applyFill="1" applyBorder="1" applyAlignment="1">
      <alignment horizontal="centerContinuous" vertical="center"/>
    </xf>
    <xf numFmtId="0" fontId="9" fillId="6" borderId="11" xfId="0" applyFont="1" applyFill="1" applyBorder="1" applyAlignment="1">
      <alignment horizontal="centerContinuous" vertical="center"/>
    </xf>
    <xf numFmtId="0" fontId="9" fillId="6" borderId="45" xfId="0" applyFont="1" applyFill="1" applyBorder="1" applyAlignment="1">
      <alignment horizontal="centerContinuous" vertical="center"/>
    </xf>
    <xf numFmtId="0" fontId="0" fillId="6" borderId="49" xfId="0" applyFill="1" applyBorder="1" applyAlignment="1">
      <alignment vertical="center"/>
    </xf>
    <xf numFmtId="0" fontId="0" fillId="6" borderId="2" xfId="0" applyFill="1" applyBorder="1" applyAlignment="1">
      <alignment vertical="center"/>
    </xf>
    <xf numFmtId="0" fontId="0" fillId="6" borderId="1" xfId="0" applyFill="1" applyBorder="1" applyAlignment="1">
      <alignment horizontal="centerContinuous" vertical="center"/>
    </xf>
    <xf numFmtId="0" fontId="0" fillId="6" borderId="2" xfId="0" applyFill="1" applyBorder="1" applyAlignment="1">
      <alignment horizontal="centerContinuous" vertical="center"/>
    </xf>
    <xf numFmtId="0" fontId="0" fillId="6" borderId="7" xfId="0" applyFill="1" applyBorder="1" applyAlignment="1">
      <alignment horizontal="centerContinuous" vertical="center"/>
    </xf>
    <xf numFmtId="0" fontId="5" fillId="6" borderId="2" xfId="0" applyFont="1" applyFill="1" applyBorder="1" applyAlignment="1">
      <alignment horizontal="centerContinuous" vertical="center"/>
    </xf>
    <xf numFmtId="0" fontId="9" fillId="6" borderId="2" xfId="0" applyFont="1" applyFill="1" applyBorder="1" applyAlignment="1">
      <alignment horizontal="centerContinuous" vertical="center"/>
    </xf>
    <xf numFmtId="0" fontId="9" fillId="6" borderId="7" xfId="0" applyFont="1" applyFill="1" applyBorder="1" applyAlignment="1">
      <alignment horizontal="centerContinuous" vertical="center"/>
    </xf>
    <xf numFmtId="0" fontId="0" fillId="6" borderId="48" xfId="0" applyFill="1" applyBorder="1" applyAlignment="1">
      <alignment horizontal="centerContinuous" vertical="center"/>
    </xf>
    <xf numFmtId="0" fontId="0" fillId="6" borderId="19" xfId="0" applyFill="1" applyBorder="1" applyAlignment="1">
      <alignment horizontal="centerContinuous" vertical="center"/>
    </xf>
    <xf numFmtId="0" fontId="0" fillId="6" borderId="3" xfId="0" applyFill="1" applyBorder="1" applyAlignment="1">
      <alignment vertical="center"/>
    </xf>
    <xf numFmtId="0" fontId="0" fillId="6" borderId="10" xfId="0" applyFill="1" applyBorder="1" applyAlignment="1">
      <alignment vertical="center"/>
    </xf>
    <xf numFmtId="0" fontId="0" fillId="6" borderId="13" xfId="0" applyFill="1" applyBorder="1" applyAlignment="1">
      <alignment vertical="center"/>
    </xf>
    <xf numFmtId="0" fontId="0" fillId="6" borderId="11" xfId="0" applyFill="1" applyBorder="1" applyAlignment="1">
      <alignment vertical="center"/>
    </xf>
    <xf numFmtId="0" fontId="0" fillId="6" borderId="39" xfId="0" applyFill="1" applyBorder="1" applyAlignment="1">
      <alignment horizontal="centerContinuous" vertical="center"/>
    </xf>
    <xf numFmtId="0" fontId="0" fillId="6" borderId="4" xfId="0" applyFill="1" applyBorder="1" applyAlignment="1">
      <alignment horizontal="centerContinuous" vertical="center"/>
    </xf>
    <xf numFmtId="0" fontId="0" fillId="6" borderId="3" xfId="0" applyFill="1" applyBorder="1" applyAlignment="1">
      <alignment horizontal="centerContinuous" vertical="center"/>
    </xf>
    <xf numFmtId="0" fontId="0" fillId="6" borderId="16" xfId="0" applyFill="1" applyBorder="1" applyAlignment="1">
      <alignment horizontal="centerContinuous" vertical="center"/>
    </xf>
    <xf numFmtId="0" fontId="3" fillId="6" borderId="3" xfId="0" applyFont="1" applyFill="1" applyBorder="1" applyAlignment="1">
      <alignment horizontal="centerContinuous" vertical="center"/>
    </xf>
    <xf numFmtId="0" fontId="9" fillId="6" borderId="5" xfId="0" applyFont="1" applyFill="1" applyBorder="1" applyAlignment="1">
      <alignment horizontal="centerContinuous" vertical="center"/>
    </xf>
    <xf numFmtId="0" fontId="9" fillId="6" borderId="3" xfId="0" applyFont="1" applyFill="1" applyBorder="1" applyAlignment="1">
      <alignment horizontal="centerContinuous" vertical="center"/>
    </xf>
    <xf numFmtId="0" fontId="0" fillId="6" borderId="10" xfId="0" applyFill="1" applyBorder="1" applyAlignment="1">
      <alignment horizontal="right" vertical="center"/>
    </xf>
    <xf numFmtId="0" fontId="9" fillId="6" borderId="10" xfId="0" applyFont="1" applyFill="1" applyBorder="1" applyAlignment="1">
      <alignment horizontal="centerContinuous" vertical="center"/>
    </xf>
    <xf numFmtId="0" fontId="9" fillId="6" borderId="16" xfId="0" applyFont="1" applyFill="1" applyBorder="1" applyAlignment="1">
      <alignment horizontal="centerContinuous" vertical="center"/>
    </xf>
    <xf numFmtId="0" fontId="2" fillId="6" borderId="2" xfId="0" applyFont="1" applyFill="1" applyBorder="1" applyAlignment="1">
      <alignment vertical="center"/>
    </xf>
    <xf numFmtId="0" fontId="0" fillId="6" borderId="2" xfId="0" applyFill="1" applyBorder="1" applyAlignment="1">
      <alignment horizontal="left" vertical="center"/>
    </xf>
    <xf numFmtId="0" fontId="0" fillId="6" borderId="2" xfId="0" applyFill="1" applyBorder="1" applyAlignment="1">
      <alignment horizontal="right" vertical="center"/>
    </xf>
    <xf numFmtId="0" fontId="0" fillId="6" borderId="16" xfId="0" applyFill="1" applyBorder="1"/>
    <xf numFmtId="184" fontId="0" fillId="6" borderId="1" xfId="0" applyNumberFormat="1" applyFill="1" applyBorder="1" applyAlignment="1">
      <alignment horizontal="centerContinuous" vertical="center"/>
    </xf>
    <xf numFmtId="184" fontId="0" fillId="6" borderId="7" xfId="0" applyNumberFormat="1" applyFill="1" applyBorder="1" applyAlignment="1">
      <alignment horizontal="centerContinuous" vertical="center"/>
    </xf>
    <xf numFmtId="0" fontId="1" fillId="6" borderId="52" xfId="0" applyFont="1" applyFill="1" applyBorder="1" applyAlignment="1">
      <alignment vertical="center"/>
    </xf>
    <xf numFmtId="0" fontId="0" fillId="6" borderId="53" xfId="0" applyFill="1" applyBorder="1" applyAlignment="1">
      <alignment horizontal="centerContinuous" vertical="center"/>
    </xf>
    <xf numFmtId="0" fontId="0" fillId="6" borderId="23" xfId="0" applyFill="1" applyBorder="1" applyAlignment="1">
      <alignment vertical="center"/>
    </xf>
    <xf numFmtId="0" fontId="0" fillId="6" borderId="22" xfId="0" applyFill="1" applyBorder="1" applyAlignment="1">
      <alignment horizontal="centerContinuous" vertical="center"/>
    </xf>
    <xf numFmtId="0" fontId="0" fillId="6" borderId="45" xfId="0" applyFill="1" applyBorder="1" applyAlignment="1">
      <alignment vertical="center"/>
    </xf>
    <xf numFmtId="0" fontId="0" fillId="6" borderId="16" xfId="0" applyFill="1" applyBorder="1" applyAlignment="1">
      <alignment vertical="center"/>
    </xf>
    <xf numFmtId="0" fontId="1" fillId="6" borderId="3" xfId="0" applyFont="1" applyFill="1" applyBorder="1" applyAlignment="1">
      <alignment vertical="center"/>
    </xf>
    <xf numFmtId="0" fontId="1" fillId="6" borderId="13" xfId="0" applyFont="1" applyFill="1" applyBorder="1" applyAlignment="1">
      <alignment vertical="center"/>
    </xf>
    <xf numFmtId="0" fontId="1" fillId="6" borderId="11" xfId="0" applyFont="1" applyFill="1" applyBorder="1" applyAlignment="1">
      <alignment vertical="center"/>
    </xf>
    <xf numFmtId="0" fontId="0" fillId="6" borderId="13" xfId="0" applyFill="1" applyBorder="1" applyAlignment="1">
      <alignment horizontal="center" vertical="center"/>
    </xf>
    <xf numFmtId="0" fontId="9" fillId="6" borderId="11" xfId="0" applyFont="1" applyFill="1" applyBorder="1" applyAlignment="1">
      <alignment horizontal="center" vertical="center"/>
    </xf>
    <xf numFmtId="0" fontId="3" fillId="6" borderId="5" xfId="0" applyFont="1" applyFill="1" applyBorder="1" applyAlignment="1">
      <alignment horizontal="center" vertical="center"/>
    </xf>
    <xf numFmtId="0" fontId="5" fillId="6" borderId="5" xfId="0" applyFont="1" applyFill="1" applyBorder="1" applyAlignment="1">
      <alignment horizontal="center" vertical="center"/>
    </xf>
    <xf numFmtId="0" fontId="9" fillId="6" borderId="5" xfId="0" applyFont="1" applyFill="1" applyBorder="1" applyAlignment="1">
      <alignment horizontal="center" vertical="center"/>
    </xf>
    <xf numFmtId="0" fontId="0" fillId="6" borderId="39" xfId="0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0" fillId="6" borderId="4" xfId="0" applyFill="1" applyBorder="1" applyAlignment="1">
      <alignment horizontal="center" vertical="center"/>
    </xf>
    <xf numFmtId="0" fontId="0" fillId="6" borderId="25" xfId="0" applyFill="1" applyBorder="1" applyAlignment="1">
      <alignment horizontal="centerContinuous" vertical="center"/>
    </xf>
    <xf numFmtId="0" fontId="0" fillId="6" borderId="10" xfId="0" applyFill="1" applyBorder="1" applyAlignment="1">
      <alignment horizontal="centerContinuous" vertical="center"/>
    </xf>
    <xf numFmtId="0" fontId="0" fillId="6" borderId="3" xfId="0" applyFill="1" applyBorder="1" applyAlignment="1">
      <alignment horizontal="center" vertical="center"/>
    </xf>
    <xf numFmtId="0" fontId="0" fillId="6" borderId="26" xfId="0" applyFill="1" applyBorder="1" applyAlignment="1">
      <alignment horizontal="centerContinuous" vertical="center"/>
    </xf>
    <xf numFmtId="0" fontId="0" fillId="6" borderId="0" xfId="0" applyFill="1" applyAlignment="1">
      <alignment horizontal="centerContinuous" vertical="center"/>
    </xf>
    <xf numFmtId="0" fontId="0" fillId="6" borderId="24" xfId="0" applyFill="1" applyBorder="1" applyAlignment="1">
      <alignment horizontal="center" vertical="center"/>
    </xf>
    <xf numFmtId="0" fontId="0" fillId="6" borderId="5" xfId="0" applyFill="1" applyBorder="1" applyAlignment="1">
      <alignment horizontal="center" vertical="center"/>
    </xf>
    <xf numFmtId="14" fontId="0" fillId="6" borderId="5" xfId="0" applyNumberFormat="1" applyFill="1" applyBorder="1" applyAlignment="1">
      <alignment horizontal="centerContinuous" vertical="center"/>
    </xf>
    <xf numFmtId="14" fontId="9" fillId="6" borderId="10" xfId="0" applyNumberFormat="1" applyFont="1" applyFill="1" applyBorder="1" applyAlignment="1">
      <alignment horizontal="centerContinuous" vertical="center"/>
    </xf>
    <xf numFmtId="169" fontId="9" fillId="6" borderId="10" xfId="0" applyNumberFormat="1" applyFont="1" applyFill="1" applyBorder="1" applyAlignment="1">
      <alignment horizontal="centerContinuous" vertical="center"/>
    </xf>
    <xf numFmtId="0" fontId="0" fillId="6" borderId="12" xfId="0" applyFill="1" applyBorder="1" applyAlignment="1">
      <alignment vertical="center"/>
    </xf>
    <xf numFmtId="0" fontId="0" fillId="6" borderId="0" xfId="0" applyFill="1" applyAlignment="1">
      <alignment vertical="center"/>
    </xf>
    <xf numFmtId="0" fontId="0" fillId="6" borderId="12" xfId="0" applyFill="1" applyBorder="1" applyAlignment="1">
      <alignment horizontal="centerContinuous" vertical="center"/>
    </xf>
    <xf numFmtId="0" fontId="0" fillId="6" borderId="9" xfId="0" applyFill="1" applyBorder="1" applyAlignment="1">
      <alignment horizontal="centerContinuous" vertical="center"/>
    </xf>
    <xf numFmtId="0" fontId="0" fillId="6" borderId="22" xfId="0" applyFill="1" applyBorder="1" applyAlignment="1">
      <alignment vertical="center"/>
    </xf>
    <xf numFmtId="0" fontId="0" fillId="6" borderId="2" xfId="0" applyFill="1" applyBorder="1" applyAlignment="1">
      <alignment horizontal="center" vertical="center"/>
    </xf>
    <xf numFmtId="0" fontId="0" fillId="6" borderId="7" xfId="0" applyFill="1" applyBorder="1" applyAlignment="1">
      <alignment horizontal="center" vertical="center"/>
    </xf>
    <xf numFmtId="167" fontId="9" fillId="6" borderId="4" xfId="0" applyNumberFormat="1" applyFont="1" applyFill="1" applyBorder="1" applyAlignment="1">
      <alignment horizontal="right" vertical="center"/>
    </xf>
    <xf numFmtId="167" fontId="0" fillId="6" borderId="4" xfId="0" applyNumberFormat="1" applyFill="1" applyBorder="1" applyAlignment="1">
      <alignment horizontal="right" vertical="center"/>
    </xf>
    <xf numFmtId="167" fontId="3" fillId="6" borderId="4" xfId="0" applyNumberFormat="1" applyFont="1" applyFill="1" applyBorder="1" applyAlignment="1">
      <alignment horizontal="right" vertical="center"/>
    </xf>
    <xf numFmtId="167" fontId="0" fillId="6" borderId="22" xfId="0" applyNumberFormat="1" applyFill="1" applyBorder="1" applyAlignment="1">
      <alignment horizontal="right" vertical="center"/>
    </xf>
    <xf numFmtId="170" fontId="0" fillId="6" borderId="4" xfId="0" applyNumberFormat="1" applyFill="1" applyBorder="1" applyAlignment="1">
      <alignment horizontal="right" vertical="center"/>
    </xf>
    <xf numFmtId="0" fontId="0" fillId="6" borderId="24" xfId="0" applyFill="1" applyBorder="1" applyAlignment="1">
      <alignment horizontal="centerContinuous" vertical="center"/>
    </xf>
    <xf numFmtId="0" fontId="0" fillId="6" borderId="5" xfId="0" applyFill="1" applyBorder="1" applyAlignment="1">
      <alignment horizontal="centerContinuous" vertical="center"/>
    </xf>
    <xf numFmtId="0" fontId="9" fillId="6" borderId="22" xfId="0" applyFont="1" applyFill="1" applyBorder="1" applyAlignment="1">
      <alignment horizontal="center" vertical="center"/>
    </xf>
    <xf numFmtId="0" fontId="3" fillId="6" borderId="4" xfId="0" applyFont="1" applyFill="1" applyBorder="1" applyAlignment="1">
      <alignment horizontal="center" vertical="center"/>
    </xf>
    <xf numFmtId="0" fontId="5" fillId="6" borderId="4" xfId="0" applyFont="1" applyFill="1" applyBorder="1" applyAlignment="1">
      <alignment horizontal="center" vertical="center"/>
    </xf>
    <xf numFmtId="0" fontId="9" fillId="6" borderId="4" xfId="0" applyFont="1" applyFill="1" applyBorder="1" applyAlignment="1">
      <alignment horizontal="center" vertical="center"/>
    </xf>
    <xf numFmtId="0" fontId="3" fillId="6" borderId="5" xfId="0" applyFont="1" applyFill="1" applyBorder="1" applyAlignment="1">
      <alignment vertical="center"/>
    </xf>
    <xf numFmtId="0" fontId="0" fillId="6" borderId="16" xfId="0" applyFill="1" applyBorder="1" applyAlignment="1">
      <alignment horizontal="center" vertical="center"/>
    </xf>
    <xf numFmtId="0" fontId="3" fillId="6" borderId="16" xfId="0" applyFont="1" applyFill="1" applyBorder="1" applyAlignment="1">
      <alignment horizontal="center" vertical="center"/>
    </xf>
    <xf numFmtId="0" fontId="3" fillId="6" borderId="4" xfId="0" applyFont="1" applyFill="1" applyBorder="1" applyAlignment="1">
      <alignment vertical="center"/>
    </xf>
    <xf numFmtId="190" fontId="0" fillId="6" borderId="7" xfId="0" applyNumberFormat="1" applyFill="1" applyBorder="1" applyAlignment="1">
      <alignment horizontal="right" vertical="center"/>
    </xf>
    <xf numFmtId="196" fontId="0" fillId="6" borderId="7" xfId="2" applyNumberFormat="1" applyFont="1" applyFill="1" applyBorder="1" applyAlignment="1">
      <alignment horizontal="right" vertical="center"/>
    </xf>
    <xf numFmtId="190" fontId="3" fillId="6" borderId="17" xfId="0" applyNumberFormat="1" applyFont="1" applyFill="1" applyBorder="1" applyAlignment="1">
      <alignment horizontal="right" vertical="center"/>
    </xf>
    <xf numFmtId="196" fontId="0" fillId="6" borderId="17" xfId="2" applyNumberFormat="1" applyFont="1" applyFill="1" applyBorder="1" applyAlignment="1">
      <alignment horizontal="right" vertical="center"/>
    </xf>
    <xf numFmtId="195" fontId="3" fillId="6" borderId="7" xfId="2" applyNumberFormat="1" applyFont="1" applyFill="1" applyBorder="1" applyAlignment="1">
      <alignment horizontal="right" vertical="center"/>
    </xf>
    <xf numFmtId="0" fontId="0" fillId="6" borderId="39" xfId="0" applyFill="1" applyBorder="1" applyAlignment="1">
      <alignment vertical="center"/>
    </xf>
    <xf numFmtId="0" fontId="0" fillId="6" borderId="45" xfId="0" applyFill="1" applyBorder="1" applyAlignment="1">
      <alignment horizontal="center" vertical="center"/>
    </xf>
    <xf numFmtId="0" fontId="0" fillId="7" borderId="11" xfId="0" applyFill="1" applyBorder="1" applyAlignment="1">
      <alignment vertical="center"/>
    </xf>
    <xf numFmtId="2" fontId="0" fillId="6" borderId="45" xfId="0" applyNumberFormat="1" applyFill="1" applyBorder="1" applyAlignment="1">
      <alignment horizontal="center" vertical="center"/>
    </xf>
    <xf numFmtId="0" fontId="0" fillId="6" borderId="14" xfId="0" applyFill="1" applyBorder="1" applyAlignment="1">
      <alignment vertical="center"/>
    </xf>
    <xf numFmtId="0" fontId="0" fillId="6" borderId="9" xfId="0" applyFill="1" applyBorder="1" applyAlignment="1">
      <alignment horizontal="center" vertical="center"/>
    </xf>
    <xf numFmtId="0" fontId="0" fillId="6" borderId="9" xfId="0" applyFill="1" applyBorder="1" applyAlignment="1">
      <alignment vertical="center"/>
    </xf>
    <xf numFmtId="2" fontId="0" fillId="6" borderId="9" xfId="0" applyNumberFormat="1" applyFill="1" applyBorder="1" applyAlignment="1">
      <alignment horizontal="center" vertical="center"/>
    </xf>
    <xf numFmtId="0" fontId="0" fillId="6" borderId="4" xfId="0" applyFill="1" applyBorder="1" applyAlignment="1">
      <alignment vertical="center"/>
    </xf>
    <xf numFmtId="0" fontId="0" fillId="6" borderId="7" xfId="0" applyFill="1" applyBorder="1" applyAlignment="1">
      <alignment horizontal="center" vertical="center" wrapText="1"/>
    </xf>
    <xf numFmtId="2" fontId="0" fillId="6" borderId="7" xfId="0" applyNumberFormat="1" applyFill="1" applyBorder="1" applyAlignment="1">
      <alignment horizontal="center" vertical="center" wrapText="1"/>
    </xf>
    <xf numFmtId="0" fontId="9" fillId="6" borderId="4" xfId="0" applyFont="1" applyFill="1" applyBorder="1" applyAlignment="1">
      <alignment vertical="center"/>
    </xf>
    <xf numFmtId="205" fontId="1" fillId="6" borderId="7" xfId="0" applyNumberFormat="1" applyFont="1" applyFill="1" applyBorder="1" applyAlignment="1">
      <alignment vertical="center"/>
    </xf>
    <xf numFmtId="199" fontId="1" fillId="6" borderId="7" xfId="0" applyNumberFormat="1" applyFont="1" applyFill="1" applyBorder="1" applyAlignment="1">
      <alignment vertical="center"/>
    </xf>
    <xf numFmtId="0" fontId="9" fillId="6" borderId="1" xfId="0" applyFont="1" applyFill="1" applyBorder="1" applyAlignment="1">
      <alignment vertical="center"/>
    </xf>
    <xf numFmtId="205" fontId="1" fillId="6" borderId="2" xfId="0" applyNumberFormat="1" applyFont="1" applyFill="1" applyBorder="1" applyAlignment="1">
      <alignment vertical="center"/>
    </xf>
    <xf numFmtId="205" fontId="9" fillId="6" borderId="7" xfId="0" applyNumberFormat="1" applyFont="1" applyFill="1" applyBorder="1" applyAlignment="1">
      <alignment vertical="center"/>
    </xf>
    <xf numFmtId="199" fontId="9" fillId="6" borderId="7" xfId="0" applyNumberFormat="1" applyFont="1" applyFill="1" applyBorder="1" applyAlignment="1">
      <alignment vertical="center"/>
    </xf>
    <xf numFmtId="173" fontId="0" fillId="6" borderId="7" xfId="0" applyNumberFormat="1" applyFill="1" applyBorder="1" applyAlignment="1">
      <alignment vertical="center"/>
    </xf>
    <xf numFmtId="173" fontId="3" fillId="6" borderId="7" xfId="0" applyNumberFormat="1" applyFont="1" applyFill="1" applyBorder="1" applyAlignment="1">
      <alignment vertical="center"/>
    </xf>
    <xf numFmtId="0" fontId="5" fillId="6" borderId="16" xfId="0" applyFont="1" applyFill="1" applyBorder="1" applyAlignment="1">
      <alignment horizontal="center" vertical="center"/>
    </xf>
    <xf numFmtId="0" fontId="9" fillId="6" borderId="1" xfId="0" applyFont="1" applyFill="1" applyBorder="1" applyAlignment="1">
      <alignment horizontal="left" vertical="center"/>
    </xf>
    <xf numFmtId="0" fontId="3" fillId="6" borderId="12" xfId="0" applyFont="1" applyFill="1" applyBorder="1" applyAlignment="1">
      <alignment vertical="center"/>
    </xf>
    <xf numFmtId="0" fontId="0" fillId="6" borderId="0" xfId="0" applyFill="1"/>
    <xf numFmtId="0" fontId="0" fillId="6" borderId="9" xfId="0" applyFill="1" applyBorder="1"/>
    <xf numFmtId="0" fontId="9" fillId="6" borderId="13" xfId="0" applyFont="1" applyFill="1" applyBorder="1" applyAlignment="1">
      <alignment vertical="center"/>
    </xf>
    <xf numFmtId="3" fontId="0" fillId="6" borderId="11" xfId="0" applyNumberFormat="1" applyFill="1" applyBorder="1"/>
    <xf numFmtId="166" fontId="0" fillId="6" borderId="11" xfId="0" applyNumberFormat="1" applyFill="1" applyBorder="1" applyAlignment="1">
      <alignment vertical="center"/>
    </xf>
    <xf numFmtId="176" fontId="0" fillId="6" borderId="45" xfId="0" applyNumberFormat="1" applyFill="1" applyBorder="1"/>
    <xf numFmtId="169" fontId="3" fillId="6" borderId="1" xfId="0" applyNumberFormat="1" applyFont="1" applyFill="1" applyBorder="1" applyAlignment="1">
      <alignment horizontal="left" vertical="center"/>
    </xf>
    <xf numFmtId="0" fontId="3" fillId="6" borderId="1" xfId="0" applyFont="1" applyFill="1" applyBorder="1" applyAlignment="1">
      <alignment vertical="center"/>
    </xf>
    <xf numFmtId="0" fontId="1" fillId="6" borderId="3" xfId="0" applyFont="1" applyFill="1" applyBorder="1" applyAlignment="1">
      <alignment horizontal="left" vertical="center"/>
    </xf>
    <xf numFmtId="0" fontId="0" fillId="6" borderId="10" xfId="0" applyFill="1" applyBorder="1" applyAlignment="1">
      <alignment horizontal="center" vertical="center"/>
    </xf>
    <xf numFmtId="49" fontId="1" fillId="6" borderId="10" xfId="0" applyNumberFormat="1" applyFont="1" applyFill="1" applyBorder="1" applyAlignment="1">
      <alignment horizontal="centerContinuous" vertical="center"/>
    </xf>
    <xf numFmtId="0" fontId="1" fillId="6" borderId="5" xfId="0" applyFont="1" applyFill="1" applyBorder="1" applyAlignment="1">
      <alignment horizontal="centerContinuous" vertical="center"/>
    </xf>
    <xf numFmtId="0" fontId="0" fillId="6" borderId="13" xfId="0" applyFill="1" applyBorder="1"/>
    <xf numFmtId="0" fontId="0" fillId="6" borderId="11" xfId="0" applyFill="1" applyBorder="1"/>
    <xf numFmtId="0" fontId="0" fillId="6" borderId="53" xfId="0" applyFill="1" applyBorder="1"/>
    <xf numFmtId="0" fontId="0" fillId="6" borderId="50" xfId="0" applyFill="1" applyBorder="1"/>
    <xf numFmtId="0" fontId="1" fillId="6" borderId="12" xfId="0" applyFont="1" applyFill="1" applyBorder="1"/>
    <xf numFmtId="0" fontId="21" fillId="6" borderId="0" xfId="0" applyFont="1" applyFill="1" applyAlignment="1">
      <alignment horizontal="centerContinuous" vertical="center"/>
    </xf>
    <xf numFmtId="0" fontId="9" fillId="6" borderId="0" xfId="0" applyFont="1" applyFill="1" applyAlignment="1">
      <alignment horizontal="centerContinuous" vertical="center"/>
    </xf>
    <xf numFmtId="0" fontId="0" fillId="6" borderId="54" xfId="0" applyFill="1" applyBorder="1" applyAlignment="1">
      <alignment horizontal="center" vertical="center"/>
    </xf>
    <xf numFmtId="0" fontId="0" fillId="6" borderId="1" xfId="0" applyFill="1" applyBorder="1"/>
    <xf numFmtId="0" fontId="0" fillId="6" borderId="4" xfId="0" applyFill="1" applyBorder="1"/>
    <xf numFmtId="0" fontId="0" fillId="6" borderId="2" xfId="0" applyFill="1" applyBorder="1"/>
    <xf numFmtId="0" fontId="0" fillId="6" borderId="22" xfId="0" applyFill="1" applyBorder="1" applyAlignment="1">
      <alignment horizontal="center" vertical="center"/>
    </xf>
    <xf numFmtId="0" fontId="0" fillId="6" borderId="55" xfId="0" applyFill="1" applyBorder="1" applyAlignment="1">
      <alignment horizontal="center" vertical="center"/>
    </xf>
    <xf numFmtId="0" fontId="0" fillId="6" borderId="5" xfId="0" applyFill="1" applyBorder="1" applyAlignment="1">
      <alignment horizontal="left" vertical="center"/>
    </xf>
    <xf numFmtId="0" fontId="0" fillId="6" borderId="14" xfId="0" applyFill="1" applyBorder="1" applyAlignment="1">
      <alignment horizontal="left" vertical="center"/>
    </xf>
    <xf numFmtId="0" fontId="0" fillId="6" borderId="4" xfId="0" applyFill="1" applyBorder="1" applyAlignment="1">
      <alignment horizontal="left" vertical="center"/>
    </xf>
    <xf numFmtId="0" fontId="0" fillId="6" borderId="56" xfId="0" applyFill="1" applyBorder="1" applyAlignment="1">
      <alignment horizontal="centerContinuous" vertical="center"/>
    </xf>
    <xf numFmtId="0" fontId="0" fillId="6" borderId="56" xfId="0" applyFill="1" applyBorder="1" applyAlignment="1">
      <alignment horizontal="center" vertical="center"/>
    </xf>
    <xf numFmtId="0" fontId="0" fillId="6" borderId="42" xfId="0" applyFill="1" applyBorder="1" applyAlignment="1">
      <alignment horizontal="centerContinuous" vertical="center"/>
    </xf>
    <xf numFmtId="0" fontId="0" fillId="6" borderId="42" xfId="0" applyFill="1" applyBorder="1" applyAlignment="1">
      <alignment horizontal="center" vertical="center"/>
    </xf>
    <xf numFmtId="0" fontId="13" fillId="6" borderId="13" xfId="0" applyFont="1" applyFill="1" applyBorder="1"/>
    <xf numFmtId="0" fontId="13" fillId="6" borderId="11" xfId="0" applyFont="1" applyFill="1" applyBorder="1"/>
    <xf numFmtId="0" fontId="13" fillId="6" borderId="39" xfId="0" applyFont="1" applyFill="1" applyBorder="1" applyAlignment="1">
      <alignment horizontal="centerContinuous"/>
    </xf>
    <xf numFmtId="49" fontId="13" fillId="6" borderId="39" xfId="0" applyNumberFormat="1" applyFont="1" applyFill="1" applyBorder="1" applyAlignment="1">
      <alignment horizontal="center"/>
    </xf>
    <xf numFmtId="0" fontId="17" fillId="6" borderId="1" xfId="0" applyFont="1" applyFill="1" applyBorder="1"/>
    <xf numFmtId="0" fontId="13" fillId="6" borderId="2" xfId="0" applyFont="1" applyFill="1" applyBorder="1"/>
    <xf numFmtId="0" fontId="13" fillId="6" borderId="4" xfId="0" applyFont="1" applyFill="1" applyBorder="1" applyAlignment="1">
      <alignment horizontal="centerContinuous"/>
    </xf>
    <xf numFmtId="0" fontId="13" fillId="6" borderId="4" xfId="0" applyFont="1" applyFill="1" applyBorder="1" applyAlignment="1">
      <alignment horizontal="center"/>
    </xf>
    <xf numFmtId="0" fontId="16" fillId="6" borderId="3" xfId="0" applyFont="1" applyFill="1" applyBorder="1"/>
    <xf numFmtId="0" fontId="13" fillId="6" borderId="3" xfId="0" applyFont="1" applyFill="1" applyBorder="1" applyAlignment="1">
      <alignment horizontal="centerContinuous"/>
    </xf>
    <xf numFmtId="170" fontId="16" fillId="6" borderId="3" xfId="0" applyNumberFormat="1" applyFont="1" applyFill="1" applyBorder="1" applyAlignment="1">
      <alignment vertical="center"/>
    </xf>
    <xf numFmtId="170" fontId="16" fillId="6" borderId="5" xfId="0" applyNumberFormat="1" applyFont="1" applyFill="1" applyBorder="1" applyAlignment="1">
      <alignment vertical="center"/>
    </xf>
    <xf numFmtId="0" fontId="16" fillId="6" borderId="1" xfId="0" applyFont="1" applyFill="1" applyBorder="1"/>
    <xf numFmtId="0" fontId="13" fillId="6" borderId="1" xfId="0" applyFont="1" applyFill="1" applyBorder="1" applyAlignment="1">
      <alignment horizontal="centerContinuous"/>
    </xf>
    <xf numFmtId="170" fontId="16" fillId="6" borderId="1" xfId="0" applyNumberFormat="1" applyFont="1" applyFill="1" applyBorder="1" applyAlignment="1">
      <alignment vertical="center"/>
    </xf>
    <xf numFmtId="166" fontId="16" fillId="6" borderId="3" xfId="0" applyNumberFormat="1" applyFont="1" applyFill="1" applyBorder="1" applyAlignment="1">
      <alignment vertical="center"/>
    </xf>
    <xf numFmtId="166" fontId="16" fillId="6" borderId="5" xfId="0" applyNumberFormat="1" applyFont="1" applyFill="1" applyBorder="1" applyAlignment="1">
      <alignment vertical="center"/>
    </xf>
    <xf numFmtId="196" fontId="13" fillId="6" borderId="1" xfId="2" applyNumberFormat="1" applyFont="1" applyFill="1" applyBorder="1" applyAlignment="1">
      <alignment horizontal="right" vertical="center"/>
    </xf>
    <xf numFmtId="0" fontId="1" fillId="6" borderId="57" xfId="0" applyFont="1" applyFill="1" applyBorder="1" applyAlignment="1">
      <alignment vertical="center"/>
    </xf>
    <xf numFmtId="0" fontId="0" fillId="6" borderId="58" xfId="0" applyFill="1" applyBorder="1" applyAlignment="1">
      <alignment vertical="center"/>
    </xf>
    <xf numFmtId="0" fontId="1" fillId="6" borderId="59" xfId="0" applyFont="1" applyFill="1" applyBorder="1" applyAlignment="1">
      <alignment horizontal="centerContinuous" vertical="center"/>
    </xf>
    <xf numFmtId="0" fontId="0" fillId="6" borderId="58" xfId="0" applyFill="1" applyBorder="1" applyAlignment="1">
      <alignment horizontal="centerContinuous" vertical="center"/>
    </xf>
    <xf numFmtId="0" fontId="1" fillId="6" borderId="60" xfId="0" applyFont="1" applyFill="1" applyBorder="1" applyAlignment="1">
      <alignment horizontal="centerContinuous" vertical="center"/>
    </xf>
    <xf numFmtId="0" fontId="9" fillId="6" borderId="23" xfId="0" applyFont="1" applyFill="1" applyBorder="1" applyAlignment="1">
      <alignment horizontal="centerContinuous" vertical="center"/>
    </xf>
    <xf numFmtId="0" fontId="1" fillId="6" borderId="59" xfId="0" applyFont="1" applyFill="1" applyBorder="1" applyAlignment="1">
      <alignment vertical="center"/>
    </xf>
    <xf numFmtId="0" fontId="0" fillId="6" borderId="48" xfId="0" applyFill="1" applyBorder="1" applyAlignment="1">
      <alignment vertical="center"/>
    </xf>
    <xf numFmtId="0" fontId="0" fillId="6" borderId="19" xfId="0" applyFill="1" applyBorder="1" applyAlignment="1">
      <alignment vertical="center"/>
    </xf>
    <xf numFmtId="0" fontId="0" fillId="6" borderId="29" xfId="0" applyFill="1" applyBorder="1" applyAlignment="1">
      <alignment vertical="center"/>
    </xf>
    <xf numFmtId="0" fontId="11" fillId="6" borderId="44" xfId="0" applyFont="1" applyFill="1" applyBorder="1" applyAlignment="1">
      <alignment vertical="center"/>
    </xf>
    <xf numFmtId="0" fontId="10" fillId="6" borderId="61" xfId="0" applyFont="1" applyFill="1" applyBorder="1" applyAlignment="1">
      <alignment vertical="center"/>
    </xf>
    <xf numFmtId="0" fontId="10" fillId="6" borderId="33" xfId="0" applyFont="1" applyFill="1" applyBorder="1" applyAlignment="1">
      <alignment vertical="center"/>
    </xf>
    <xf numFmtId="177" fontId="0" fillId="6" borderId="33" xfId="0" applyNumberFormat="1" applyFill="1" applyBorder="1" applyAlignment="1">
      <alignment horizontal="right" vertical="center"/>
    </xf>
    <xf numFmtId="177" fontId="0" fillId="6" borderId="43" xfId="0" applyNumberFormat="1" applyFill="1" applyBorder="1" applyAlignment="1">
      <alignment horizontal="right" vertical="center"/>
    </xf>
    <xf numFmtId="177" fontId="0" fillId="6" borderId="62" xfId="0" applyNumberFormat="1" applyFill="1" applyBorder="1" applyAlignment="1">
      <alignment horizontal="right" vertical="center"/>
    </xf>
    <xf numFmtId="0" fontId="1" fillId="6" borderId="19" xfId="0" applyFont="1" applyFill="1" applyBorder="1" applyAlignment="1">
      <alignment vertical="center"/>
    </xf>
    <xf numFmtId="177" fontId="0" fillId="6" borderId="29" xfId="0" applyNumberFormat="1" applyFill="1" applyBorder="1" applyAlignment="1">
      <alignment horizontal="right" vertical="center"/>
    </xf>
    <xf numFmtId="177" fontId="0" fillId="6" borderId="41" xfId="0" applyNumberFormat="1" applyFill="1" applyBorder="1" applyAlignment="1">
      <alignment horizontal="right" vertical="center"/>
    </xf>
    <xf numFmtId="0" fontId="0" fillId="6" borderId="44" xfId="0" applyFill="1" applyBorder="1" applyAlignment="1">
      <alignment vertical="center"/>
    </xf>
    <xf numFmtId="0" fontId="0" fillId="6" borderId="61" xfId="0" applyFill="1" applyBorder="1" applyAlignment="1">
      <alignment vertical="center"/>
    </xf>
    <xf numFmtId="0" fontId="0" fillId="6" borderId="33" xfId="0" applyFill="1" applyBorder="1" applyAlignment="1">
      <alignment vertical="center"/>
    </xf>
    <xf numFmtId="0" fontId="0" fillId="6" borderId="35" xfId="0" applyFill="1" applyBorder="1" applyAlignment="1">
      <alignment vertical="center"/>
    </xf>
    <xf numFmtId="0" fontId="0" fillId="6" borderId="25" xfId="0" applyFill="1" applyBorder="1" applyAlignment="1">
      <alignment vertical="center"/>
    </xf>
    <xf numFmtId="0" fontId="13" fillId="6" borderId="10" xfId="0" applyFont="1" applyFill="1" applyBorder="1" applyAlignment="1">
      <alignment vertical="center"/>
    </xf>
    <xf numFmtId="0" fontId="13" fillId="6" borderId="2" xfId="0" applyFont="1" applyFill="1" applyBorder="1" applyAlignment="1">
      <alignment vertical="center"/>
    </xf>
    <xf numFmtId="0" fontId="13" fillId="6" borderId="16" xfId="0" applyFont="1" applyFill="1" applyBorder="1" applyAlignment="1">
      <alignment vertical="center"/>
    </xf>
    <xf numFmtId="0" fontId="13" fillId="6" borderId="3" xfId="0" applyFont="1" applyFill="1" applyBorder="1" applyAlignment="1">
      <alignment horizontal="center" vertical="center"/>
    </xf>
    <xf numFmtId="49" fontId="13" fillId="6" borderId="16" xfId="0" applyNumberFormat="1" applyFont="1" applyFill="1" applyBorder="1" applyAlignment="1">
      <alignment horizontal="center" vertical="center"/>
    </xf>
    <xf numFmtId="49" fontId="16" fillId="6" borderId="16" xfId="0" applyNumberFormat="1" applyFont="1" applyFill="1" applyBorder="1" applyAlignment="1">
      <alignment horizontal="center" vertical="center"/>
    </xf>
    <xf numFmtId="0" fontId="16" fillId="6" borderId="1" xfId="0" applyFont="1" applyFill="1" applyBorder="1" applyAlignment="1">
      <alignment vertical="center"/>
    </xf>
    <xf numFmtId="0" fontId="13" fillId="6" borderId="1" xfId="0" applyFont="1" applyFill="1" applyBorder="1"/>
    <xf numFmtId="0" fontId="13" fillId="6" borderId="10" xfId="0" applyFont="1" applyFill="1" applyBorder="1" applyAlignment="1">
      <alignment horizontal="center" vertical="center"/>
    </xf>
    <xf numFmtId="4" fontId="13" fillId="6" borderId="16" xfId="0" applyNumberFormat="1" applyFont="1" applyFill="1" applyBorder="1" applyAlignment="1">
      <alignment vertical="center"/>
    </xf>
    <xf numFmtId="0" fontId="13" fillId="6" borderId="3" xfId="0" applyFont="1" applyFill="1" applyBorder="1" applyAlignment="1">
      <alignment vertical="center"/>
    </xf>
    <xf numFmtId="0" fontId="9" fillId="6" borderId="3" xfId="0" applyFont="1" applyFill="1" applyBorder="1" applyAlignment="1">
      <alignment vertical="center"/>
    </xf>
    <xf numFmtId="0" fontId="25" fillId="6" borderId="2" xfId="0" applyFont="1" applyFill="1" applyBorder="1"/>
    <xf numFmtId="0" fontId="13" fillId="6" borderId="7" xfId="0" applyFont="1" applyFill="1" applyBorder="1" applyAlignment="1">
      <alignment vertical="center"/>
    </xf>
    <xf numFmtId="0" fontId="13" fillId="6" borderId="7" xfId="0" applyFont="1" applyFill="1" applyBorder="1" applyAlignment="1">
      <alignment horizontal="left" vertical="center"/>
    </xf>
    <xf numFmtId="0" fontId="13" fillId="6" borderId="1" xfId="0" applyFont="1" applyFill="1" applyBorder="1" applyAlignment="1">
      <alignment vertical="center"/>
    </xf>
    <xf numFmtId="0" fontId="16" fillId="6" borderId="2" xfId="0" applyFont="1" applyFill="1" applyBorder="1" applyAlignment="1">
      <alignment vertical="center"/>
    </xf>
    <xf numFmtId="0" fontId="13" fillId="6" borderId="2" xfId="0" applyFont="1" applyFill="1" applyBorder="1" applyAlignment="1">
      <alignment horizontal="center" vertical="center"/>
    </xf>
    <xf numFmtId="4" fontId="13" fillId="6" borderId="7" xfId="0" applyNumberFormat="1" applyFont="1" applyFill="1" applyBorder="1" applyAlignment="1">
      <alignment vertical="center"/>
    </xf>
    <xf numFmtId="3" fontId="13" fillId="6" borderId="7" xfId="0" applyNumberFormat="1" applyFont="1" applyFill="1" applyBorder="1" applyAlignment="1">
      <alignment vertical="center"/>
    </xf>
    <xf numFmtId="0" fontId="0" fillId="6" borderId="45" xfId="0" applyFill="1" applyBorder="1"/>
    <xf numFmtId="0" fontId="13" fillId="6" borderId="11" xfId="0" applyFont="1" applyFill="1" applyBorder="1" applyAlignment="1">
      <alignment horizontal="center" vertical="center"/>
    </xf>
    <xf numFmtId="0" fontId="16" fillId="6" borderId="45" xfId="0" applyFont="1" applyFill="1" applyBorder="1" applyAlignment="1">
      <alignment horizontal="center" vertical="center"/>
    </xf>
    <xf numFmtId="0" fontId="21" fillId="6" borderId="2" xfId="0" applyFont="1" applyFill="1" applyBorder="1" applyAlignment="1">
      <alignment vertical="center"/>
    </xf>
    <xf numFmtId="0" fontId="9" fillId="6" borderId="1" xfId="0" applyFont="1" applyFill="1" applyBorder="1"/>
    <xf numFmtId="3" fontId="13" fillId="6" borderId="2" xfId="0" applyNumberFormat="1" applyFont="1" applyFill="1" applyBorder="1" applyAlignment="1">
      <alignment vertical="center"/>
    </xf>
    <xf numFmtId="0" fontId="0" fillId="6" borderId="5" xfId="0" applyFill="1" applyBorder="1" applyAlignment="1">
      <alignment vertical="center"/>
    </xf>
    <xf numFmtId="0" fontId="9" fillId="6" borderId="16" xfId="0" applyFont="1" applyFill="1" applyBorder="1" applyAlignment="1">
      <alignment horizontal="center" vertical="center"/>
    </xf>
    <xf numFmtId="0" fontId="5" fillId="6" borderId="10" xfId="0" applyFont="1" applyFill="1" applyBorder="1" applyAlignment="1">
      <alignment horizontal="centerContinuous" vertical="center"/>
    </xf>
    <xf numFmtId="0" fontId="1" fillId="6" borderId="10" xfId="0" applyFont="1" applyFill="1" applyBorder="1" applyAlignment="1">
      <alignment horizontal="centerContinuous" vertical="center"/>
    </xf>
    <xf numFmtId="0" fontId="1" fillId="6" borderId="5" xfId="0" applyFont="1" applyFill="1" applyBorder="1" applyAlignment="1">
      <alignment horizontal="center" vertical="center"/>
    </xf>
    <xf numFmtId="0" fontId="1" fillId="6" borderId="13" xfId="0" applyFont="1" applyFill="1" applyBorder="1" applyAlignment="1">
      <alignment horizontal="centerContinuous"/>
    </xf>
    <xf numFmtId="0" fontId="0" fillId="6" borderId="11" xfId="0" applyFill="1" applyBorder="1" applyAlignment="1">
      <alignment horizontal="centerContinuous"/>
    </xf>
    <xf numFmtId="0" fontId="0" fillId="6" borderId="45" xfId="0" applyFill="1" applyBorder="1" applyAlignment="1">
      <alignment horizontal="centerContinuous"/>
    </xf>
    <xf numFmtId="0" fontId="10" fillId="6" borderId="0" xfId="0" applyFont="1" applyFill="1" applyAlignment="1">
      <alignment vertical="center"/>
    </xf>
    <xf numFmtId="0" fontId="0" fillId="6" borderId="14" xfId="0" applyFill="1" applyBorder="1" applyAlignment="1">
      <alignment horizontal="center"/>
    </xf>
    <xf numFmtId="0" fontId="0" fillId="6" borderId="9" xfId="0" applyFill="1" applyBorder="1" applyAlignment="1">
      <alignment horizontal="center"/>
    </xf>
    <xf numFmtId="0" fontId="0" fillId="6" borderId="7" xfId="0" applyFill="1" applyBorder="1"/>
    <xf numFmtId="0" fontId="0" fillId="6" borderId="4" xfId="0" applyFill="1" applyBorder="1" applyAlignment="1">
      <alignment horizontal="center"/>
    </xf>
    <xf numFmtId="0" fontId="0" fillId="6" borderId="7" xfId="0" applyFill="1" applyBorder="1" applyAlignment="1">
      <alignment horizontal="center"/>
    </xf>
    <xf numFmtId="0" fontId="1" fillId="6" borderId="3" xfId="0" applyFont="1" applyFill="1" applyBorder="1" applyAlignment="1">
      <alignment horizontal="centerContinuous"/>
    </xf>
    <xf numFmtId="0" fontId="0" fillId="6" borderId="10" xfId="0" applyFill="1" applyBorder="1" applyAlignment="1">
      <alignment horizontal="centerContinuous"/>
    </xf>
    <xf numFmtId="0" fontId="0" fillId="6" borderId="16" xfId="0" applyFill="1" applyBorder="1" applyAlignment="1">
      <alignment horizontal="centerContinuous"/>
    </xf>
    <xf numFmtId="0" fontId="1" fillId="6" borderId="45" xfId="0" applyFont="1" applyFill="1" applyBorder="1" applyAlignment="1">
      <alignment horizontal="center"/>
    </xf>
    <xf numFmtId="0" fontId="1" fillId="6" borderId="45" xfId="0" applyFont="1" applyFill="1" applyBorder="1" applyAlignment="1">
      <alignment horizontal="center" vertical="center"/>
    </xf>
    <xf numFmtId="0" fontId="0" fillId="6" borderId="14" xfId="0" applyFill="1" applyBorder="1" applyAlignment="1">
      <alignment horizontal="center" vertical="center"/>
    </xf>
    <xf numFmtId="0" fontId="0" fillId="6" borderId="0" xfId="0" applyFill="1" applyAlignment="1">
      <alignment horizontal="centerContinuous"/>
    </xf>
    <xf numFmtId="0" fontId="3" fillId="6" borderId="0" xfId="0" applyFont="1" applyFill="1" applyAlignment="1">
      <alignment horizontal="center" vertical="center"/>
    </xf>
    <xf numFmtId="0" fontId="0" fillId="6" borderId="0" xfId="0" applyFill="1" applyAlignment="1">
      <alignment horizontal="center"/>
    </xf>
    <xf numFmtId="167" fontId="0" fillId="6" borderId="7" xfId="0" applyNumberFormat="1" applyFill="1" applyBorder="1" applyAlignment="1">
      <alignment vertical="center"/>
    </xf>
    <xf numFmtId="167" fontId="0" fillId="6" borderId="17" xfId="0" applyNumberFormat="1" applyFill="1" applyBorder="1" applyAlignment="1">
      <alignment vertical="center"/>
    </xf>
    <xf numFmtId="187" fontId="0" fillId="6" borderId="7" xfId="0" applyNumberFormat="1" applyFill="1" applyBorder="1" applyAlignment="1">
      <alignment horizontal="right" vertical="center"/>
    </xf>
    <xf numFmtId="187" fontId="0" fillId="6" borderId="5" xfId="0" applyNumberFormat="1" applyFill="1" applyBorder="1" applyAlignment="1">
      <alignment horizontal="right" vertical="center"/>
    </xf>
    <xf numFmtId="170" fontId="0" fillId="0" borderId="5" xfId="0" applyNumberFormat="1" applyBorder="1" applyAlignment="1">
      <alignment vertical="center"/>
    </xf>
    <xf numFmtId="170" fontId="0" fillId="0" borderId="10" xfId="0" applyNumberFormat="1" applyBorder="1" applyAlignment="1">
      <alignment vertical="center"/>
    </xf>
    <xf numFmtId="170" fontId="0" fillId="0" borderId="63" xfId="0" applyNumberFormat="1" applyBorder="1" applyAlignment="1">
      <alignment vertical="center"/>
    </xf>
    <xf numFmtId="170" fontId="0" fillId="0" borderId="1" xfId="0" applyNumberFormat="1" applyBorder="1" applyAlignment="1">
      <alignment vertical="center"/>
    </xf>
    <xf numFmtId="170" fontId="0" fillId="0" borderId="22" xfId="0" applyNumberFormat="1" applyBorder="1" applyAlignment="1">
      <alignment vertical="center"/>
    </xf>
    <xf numFmtId="170" fontId="0" fillId="0" borderId="55" xfId="0" applyNumberFormat="1" applyBorder="1" applyAlignment="1">
      <alignment vertical="center"/>
    </xf>
    <xf numFmtId="170" fontId="0" fillId="0" borderId="26" xfId="0" applyNumberFormat="1" applyBorder="1" applyAlignment="1">
      <alignment vertical="center"/>
    </xf>
    <xf numFmtId="170" fontId="0" fillId="0" borderId="54" xfId="0" applyNumberFormat="1" applyBorder="1" applyAlignment="1">
      <alignment vertical="center"/>
    </xf>
    <xf numFmtId="170" fontId="0" fillId="0" borderId="7" xfId="0" applyNumberFormat="1" applyBorder="1" applyAlignment="1">
      <alignment vertical="center"/>
    </xf>
    <xf numFmtId="170" fontId="0" fillId="0" borderId="4" xfId="0" quotePrefix="1" applyNumberFormat="1" applyBorder="1" applyAlignment="1">
      <alignment horizontal="right" vertical="center"/>
    </xf>
    <xf numFmtId="170" fontId="0" fillId="0" borderId="15" xfId="0" applyNumberFormat="1" applyBorder="1" applyAlignment="1">
      <alignment vertical="center"/>
    </xf>
    <xf numFmtId="170" fontId="0" fillId="0" borderId="19" xfId="0" applyNumberFormat="1" applyBorder="1" applyAlignment="1">
      <alignment vertical="center"/>
    </xf>
    <xf numFmtId="170" fontId="0" fillId="0" borderId="36" xfId="0" applyNumberFormat="1" applyBorder="1" applyAlignment="1">
      <alignment vertical="center"/>
    </xf>
    <xf numFmtId="170" fontId="0" fillId="0" borderId="64" xfId="0" applyNumberFormat="1" applyBorder="1" applyAlignment="1">
      <alignment vertical="center"/>
    </xf>
    <xf numFmtId="170" fontId="9" fillId="0" borderId="4" xfId="0" applyNumberFormat="1" applyFont="1" applyBorder="1" applyAlignment="1">
      <alignment vertical="center"/>
    </xf>
    <xf numFmtId="170" fontId="9" fillId="0" borderId="22" xfId="0" applyNumberFormat="1" applyFont="1" applyBorder="1" applyAlignment="1">
      <alignment vertical="center"/>
    </xf>
    <xf numFmtId="170" fontId="9" fillId="0" borderId="65" xfId="0" applyNumberFormat="1" applyFont="1" applyBorder="1" applyAlignment="1">
      <alignment vertical="center"/>
    </xf>
    <xf numFmtId="0" fontId="0" fillId="4" borderId="1" xfId="0" applyFill="1" applyBorder="1" applyAlignment="1">
      <alignment horizontal="left"/>
    </xf>
    <xf numFmtId="0" fontId="0" fillId="4" borderId="2" xfId="0" applyFill="1" applyBorder="1" applyAlignment="1">
      <alignment horizontal="left"/>
    </xf>
    <xf numFmtId="0" fontId="0" fillId="4" borderId="7" xfId="0" applyFill="1" applyBorder="1" applyAlignment="1">
      <alignment horizontal="left"/>
    </xf>
    <xf numFmtId="0" fontId="9" fillId="4" borderId="13" xfId="0" applyFont="1" applyFill="1" applyBorder="1"/>
    <xf numFmtId="0" fontId="10" fillId="6" borderId="39" xfId="0" applyFont="1" applyFill="1" applyBorder="1" applyAlignment="1">
      <alignment horizontal="center"/>
    </xf>
    <xf numFmtId="0" fontId="10" fillId="6" borderId="14" xfId="0" applyFont="1" applyFill="1" applyBorder="1" applyAlignment="1">
      <alignment horizontal="center"/>
    </xf>
    <xf numFmtId="0" fontId="10" fillId="6" borderId="4" xfId="0" applyFont="1" applyFill="1" applyBorder="1" applyAlignment="1">
      <alignment horizontal="center"/>
    </xf>
    <xf numFmtId="0" fontId="10" fillId="6" borderId="11" xfId="0" applyFont="1" applyFill="1" applyBorder="1" applyAlignment="1">
      <alignment horizontal="center"/>
    </xf>
    <xf numFmtId="0" fontId="10" fillId="6" borderId="0" xfId="0" applyFont="1" applyFill="1" applyAlignment="1">
      <alignment horizontal="center"/>
    </xf>
    <xf numFmtId="0" fontId="10" fillId="6" borderId="2" xfId="0" applyFont="1" applyFill="1" applyBorder="1" applyAlignment="1">
      <alignment horizontal="center"/>
    </xf>
    <xf numFmtId="0" fontId="0" fillId="0" borderId="27" xfId="0" applyBorder="1" applyAlignment="1">
      <alignment horizontal="left" vertical="center"/>
    </xf>
    <xf numFmtId="0" fontId="0" fillId="8" borderId="3" xfId="0" applyFill="1" applyBorder="1"/>
    <xf numFmtId="0" fontId="0" fillId="8" borderId="16" xfId="0" applyFill="1" applyBorder="1"/>
    <xf numFmtId="0" fontId="0" fillId="8" borderId="13" xfId="0" applyFill="1" applyBorder="1"/>
    <xf numFmtId="0" fontId="0" fillId="8" borderId="45" xfId="0" applyFill="1" applyBorder="1"/>
    <xf numFmtId="0" fontId="9" fillId="8" borderId="1" xfId="0" applyFont="1" applyFill="1" applyBorder="1"/>
    <xf numFmtId="0" fontId="5" fillId="6" borderId="3" xfId="0" applyFont="1" applyFill="1" applyBorder="1" applyAlignment="1">
      <alignment horizontal="centerContinuous" vertical="center"/>
    </xf>
    <xf numFmtId="175" fontId="23" fillId="0" borderId="0" xfId="0" applyNumberFormat="1" applyFont="1"/>
    <xf numFmtId="0" fontId="5" fillId="6" borderId="42" xfId="0" applyFont="1" applyFill="1" applyBorder="1" applyAlignment="1">
      <alignment horizontal="center" vertical="center"/>
    </xf>
    <xf numFmtId="0" fontId="1" fillId="6" borderId="22" xfId="0" applyFont="1" applyFill="1" applyBorder="1" applyAlignment="1">
      <alignment horizontal="center" vertical="center"/>
    </xf>
    <xf numFmtId="0" fontId="3" fillId="0" borderId="26" xfId="0" applyFont="1" applyBorder="1" applyAlignment="1">
      <alignment horizontal="centerContinuous" vertical="center"/>
    </xf>
    <xf numFmtId="0" fontId="3" fillId="0" borderId="26" xfId="0" applyFont="1" applyBorder="1" applyAlignment="1">
      <alignment vertical="center"/>
    </xf>
    <xf numFmtId="177" fontId="3" fillId="0" borderId="25" xfId="0" applyNumberFormat="1" applyFont="1" applyBorder="1" applyAlignment="1">
      <alignment horizontal="right" vertical="center"/>
    </xf>
    <xf numFmtId="177" fontId="3" fillId="0" borderId="29" xfId="0" applyNumberFormat="1" applyFont="1" applyBorder="1" applyAlignment="1">
      <alignment horizontal="right" vertical="center"/>
    </xf>
    <xf numFmtId="177" fontId="3" fillId="0" borderId="26" xfId="0" applyNumberFormat="1" applyFont="1" applyBorder="1" applyAlignment="1">
      <alignment horizontal="right" vertical="center"/>
    </xf>
    <xf numFmtId="177" fontId="3" fillId="0" borderId="22" xfId="0" applyNumberFormat="1" applyFont="1" applyBorder="1" applyAlignment="1">
      <alignment horizontal="right" vertical="center"/>
    </xf>
    <xf numFmtId="177" fontId="3" fillId="6" borderId="33" xfId="0" applyNumberFormat="1" applyFont="1" applyFill="1" applyBorder="1" applyAlignment="1">
      <alignment horizontal="right" vertical="center"/>
    </xf>
    <xf numFmtId="177" fontId="3" fillId="0" borderId="33" xfId="0" applyNumberFormat="1" applyFont="1" applyBorder="1" applyAlignment="1">
      <alignment horizontal="right" vertical="center"/>
    </xf>
    <xf numFmtId="177" fontId="3" fillId="6" borderId="29" xfId="0" applyNumberFormat="1" applyFont="1" applyFill="1" applyBorder="1" applyAlignment="1">
      <alignment horizontal="right" vertical="center"/>
    </xf>
    <xf numFmtId="0" fontId="3" fillId="6" borderId="13" xfId="0" applyFont="1" applyFill="1" applyBorder="1" applyAlignment="1">
      <alignment horizontal="centerContinuous" vertical="center"/>
    </xf>
    <xf numFmtId="0" fontId="0" fillId="0" borderId="9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8" borderId="39" xfId="0" applyFill="1" applyBorder="1" applyAlignment="1">
      <alignment horizontal="center"/>
    </xf>
    <xf numFmtId="0" fontId="0" fillId="8" borderId="4" xfId="0" applyFill="1" applyBorder="1" applyAlignment="1">
      <alignment horizontal="center"/>
    </xf>
    <xf numFmtId="0" fontId="0" fillId="8" borderId="12" xfId="0" applyFill="1" applyBorder="1"/>
    <xf numFmtId="0" fontId="0" fillId="8" borderId="9" xfId="0" applyFill="1" applyBorder="1"/>
    <xf numFmtId="0" fontId="9" fillId="8" borderId="7" xfId="0" applyFont="1" applyFill="1" applyBorder="1" applyAlignment="1">
      <alignment horizontal="center"/>
    </xf>
    <xf numFmtId="0" fontId="0" fillId="0" borderId="45" xfId="0" applyBorder="1" applyAlignment="1">
      <alignment horizontal="left"/>
    </xf>
    <xf numFmtId="0" fontId="9" fillId="8" borderId="9" xfId="0" applyFont="1" applyFill="1" applyBorder="1" applyAlignment="1">
      <alignment horizontal="center"/>
    </xf>
    <xf numFmtId="0" fontId="0" fillId="0" borderId="6" xfId="0" applyBorder="1"/>
    <xf numFmtId="0" fontId="0" fillId="0" borderId="17" xfId="0" applyBorder="1"/>
    <xf numFmtId="0" fontId="0" fillId="0" borderId="19" xfId="0" applyBorder="1"/>
    <xf numFmtId="0" fontId="0" fillId="8" borderId="12" xfId="0" applyFill="1" applyBorder="1" applyAlignment="1">
      <alignment horizontal="left"/>
    </xf>
    <xf numFmtId="167" fontId="0" fillId="0" borderId="39" xfId="0" applyNumberFormat="1" applyBorder="1" applyAlignment="1">
      <alignment horizontal="center" vertical="center"/>
    </xf>
    <xf numFmtId="167" fontId="0" fillId="0" borderId="14" xfId="0" applyNumberFormat="1" applyBorder="1" applyAlignment="1">
      <alignment horizontal="center" vertical="center"/>
    </xf>
    <xf numFmtId="0" fontId="0" fillId="0" borderId="15" xfId="0" applyBorder="1" applyAlignment="1">
      <alignment horizontal="center"/>
    </xf>
    <xf numFmtId="167" fontId="5" fillId="0" borderId="4" xfId="0" applyNumberFormat="1" applyFont="1" applyBorder="1" applyAlignment="1">
      <alignment horizontal="center" vertical="center"/>
    </xf>
    <xf numFmtId="3" fontId="0" fillId="0" borderId="39" xfId="0" applyNumberFormat="1" applyBorder="1" applyAlignment="1">
      <alignment horizontal="center"/>
    </xf>
    <xf numFmtId="3" fontId="0" fillId="0" borderId="14" xfId="0" applyNumberFormat="1" applyBorder="1" applyAlignment="1">
      <alignment horizontal="center"/>
    </xf>
    <xf numFmtId="3" fontId="5" fillId="0" borderId="4" xfId="0" applyNumberFormat="1" applyFont="1" applyBorder="1" applyAlignment="1">
      <alignment horizontal="center"/>
    </xf>
    <xf numFmtId="0" fontId="0" fillId="8" borderId="3" xfId="0" applyFill="1" applyBorder="1" applyAlignment="1">
      <alignment vertical="center"/>
    </xf>
    <xf numFmtId="0" fontId="0" fillId="8" borderId="10" xfId="0" applyFill="1" applyBorder="1" applyAlignment="1">
      <alignment vertical="center"/>
    </xf>
    <xf numFmtId="0" fontId="3" fillId="8" borderId="5" xfId="0" applyFont="1" applyFill="1" applyBorder="1" applyAlignment="1">
      <alignment horizontal="center" vertical="center"/>
    </xf>
    <xf numFmtId="0" fontId="5" fillId="8" borderId="5" xfId="0" applyFont="1" applyFill="1" applyBorder="1" applyAlignment="1">
      <alignment horizontal="center" vertical="center"/>
    </xf>
    <xf numFmtId="0" fontId="1" fillId="8" borderId="5" xfId="0" applyFont="1" applyFill="1" applyBorder="1" applyAlignment="1">
      <alignment horizontal="center" vertical="center"/>
    </xf>
    <xf numFmtId="174" fontId="0" fillId="0" borderId="5" xfId="0" applyNumberFormat="1" applyBorder="1" applyAlignment="1">
      <alignment horizontal="right"/>
    </xf>
    <xf numFmtId="0" fontId="9" fillId="8" borderId="39" xfId="0" applyFont="1" applyFill="1" applyBorder="1" applyAlignment="1">
      <alignment horizontal="center"/>
    </xf>
    <xf numFmtId="174" fontId="0" fillId="0" borderId="39" xfId="0" applyNumberFormat="1" applyBorder="1" applyAlignment="1">
      <alignment horizontal="right"/>
    </xf>
    <xf numFmtId="174" fontId="0" fillId="0" borderId="4" xfId="0" applyNumberFormat="1" applyBorder="1" applyAlignment="1">
      <alignment horizontal="right"/>
    </xf>
    <xf numFmtId="174" fontId="0" fillId="8" borderId="33" xfId="0" applyNumberFormat="1" applyFill="1" applyBorder="1" applyAlignment="1">
      <alignment horizontal="right"/>
    </xf>
    <xf numFmtId="174" fontId="0" fillId="8" borderId="65" xfId="0" applyNumberFormat="1" applyFill="1" applyBorder="1" applyAlignment="1">
      <alignment horizontal="right"/>
    </xf>
    <xf numFmtId="174" fontId="0" fillId="8" borderId="66" xfId="0" applyNumberFormat="1" applyFill="1" applyBorder="1" applyAlignment="1">
      <alignment horizontal="right"/>
    </xf>
    <xf numFmtId="0" fontId="3" fillId="0" borderId="13" xfId="0" applyFont="1" applyBorder="1" applyAlignment="1">
      <alignment horizontal="left" vertical="center"/>
    </xf>
    <xf numFmtId="0" fontId="3" fillId="0" borderId="12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0" fillId="0" borderId="2" xfId="0" applyBorder="1" applyAlignment="1">
      <alignment horizontal="left"/>
    </xf>
    <xf numFmtId="0" fontId="0" fillId="0" borderId="7" xfId="0" applyBorder="1" applyAlignment="1">
      <alignment horizontal="left"/>
    </xf>
    <xf numFmtId="205" fontId="0" fillId="0" borderId="13" xfId="0" applyNumberFormat="1" applyBorder="1" applyAlignment="1">
      <alignment vertical="center"/>
    </xf>
    <xf numFmtId="205" fontId="0" fillId="0" borderId="45" xfId="0" applyNumberFormat="1" applyBorder="1" applyAlignment="1">
      <alignment horizontal="center" vertical="center"/>
    </xf>
    <xf numFmtId="196" fontId="0" fillId="0" borderId="0" xfId="0" applyNumberFormat="1"/>
    <xf numFmtId="205" fontId="0" fillId="0" borderId="16" xfId="0" applyNumberFormat="1" applyBorder="1" applyAlignment="1">
      <alignment vertical="center"/>
    </xf>
    <xf numFmtId="205" fontId="0" fillId="0" borderId="39" xfId="0" applyNumberFormat="1" applyBorder="1" applyAlignment="1">
      <alignment vertical="center"/>
    </xf>
    <xf numFmtId="205" fontId="0" fillId="0" borderId="39" xfId="0" applyNumberFormat="1" applyBorder="1" applyAlignment="1">
      <alignment horizontal="center" vertical="center"/>
    </xf>
    <xf numFmtId="205" fontId="0" fillId="0" borderId="4" xfId="0" applyNumberFormat="1" applyBorder="1" applyAlignment="1">
      <alignment horizontal="right" vertical="center"/>
    </xf>
    <xf numFmtId="205" fontId="0" fillId="0" borderId="4" xfId="0" applyNumberFormat="1" applyBorder="1" applyAlignment="1">
      <alignment horizontal="center" vertical="center"/>
    </xf>
    <xf numFmtId="0" fontId="3" fillId="0" borderId="5" xfId="0" applyFont="1" applyBorder="1" applyAlignment="1">
      <alignment vertical="center"/>
    </xf>
    <xf numFmtId="0" fontId="9" fillId="0" borderId="4" xfId="0" applyFont="1" applyBorder="1" applyAlignment="1">
      <alignment horizontal="left" vertical="center"/>
    </xf>
    <xf numFmtId="0" fontId="32" fillId="0" borderId="0" xfId="0" applyFont="1"/>
    <xf numFmtId="0" fontId="5" fillId="0" borderId="0" xfId="0" applyFont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5" fillId="0" borderId="7" xfId="0" applyFont="1" applyBorder="1" applyAlignment="1">
      <alignment vertical="center"/>
    </xf>
    <xf numFmtId="169" fontId="5" fillId="0" borderId="13" xfId="0" applyNumberFormat="1" applyFont="1" applyBorder="1" applyAlignment="1">
      <alignment vertical="center"/>
    </xf>
    <xf numFmtId="0" fontId="0" fillId="0" borderId="45" xfId="0" applyBorder="1" applyAlignment="1">
      <alignment vertical="center"/>
    </xf>
    <xf numFmtId="0" fontId="0" fillId="0" borderId="39" xfId="0" applyBorder="1" applyAlignment="1">
      <alignment vertical="center"/>
    </xf>
    <xf numFmtId="0" fontId="5" fillId="0" borderId="1" xfId="0" applyFont="1" applyBorder="1" applyAlignment="1">
      <alignment vertical="center"/>
    </xf>
    <xf numFmtId="3" fontId="0" fillId="0" borderId="2" xfId="0" applyNumberFormat="1" applyBorder="1"/>
    <xf numFmtId="169" fontId="5" fillId="0" borderId="6" xfId="0" applyNumberFormat="1" applyFont="1" applyBorder="1" applyAlignment="1">
      <alignment vertical="center"/>
    </xf>
    <xf numFmtId="0" fontId="5" fillId="0" borderId="19" xfId="0" applyFont="1" applyBorder="1" applyAlignment="1">
      <alignment vertical="center"/>
    </xf>
    <xf numFmtId="0" fontId="5" fillId="0" borderId="17" xfId="0" applyFont="1" applyBorder="1" applyAlignment="1">
      <alignment vertical="center"/>
    </xf>
    <xf numFmtId="3" fontId="0" fillId="0" borderId="15" xfId="0" applyNumberFormat="1" applyBorder="1" applyAlignment="1">
      <alignment vertical="center"/>
    </xf>
    <xf numFmtId="9" fontId="0" fillId="0" borderId="17" xfId="0" applyNumberFormat="1" applyBorder="1" applyAlignment="1">
      <alignment vertical="center"/>
    </xf>
    <xf numFmtId="0" fontId="1" fillId="6" borderId="10" xfId="0" applyFont="1" applyFill="1" applyBorder="1" applyAlignment="1">
      <alignment horizontal="left" vertical="center"/>
    </xf>
    <xf numFmtId="0" fontId="3" fillId="0" borderId="10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3" fillId="6" borderId="2" xfId="0" applyFont="1" applyFill="1" applyBorder="1" applyAlignment="1">
      <alignment vertical="center"/>
    </xf>
    <xf numFmtId="169" fontId="3" fillId="6" borderId="2" xfId="0" applyNumberFormat="1" applyFont="1" applyFill="1" applyBorder="1" applyAlignment="1">
      <alignment horizontal="left" vertical="center"/>
    </xf>
    <xf numFmtId="169" fontId="5" fillId="0" borderId="11" xfId="0" applyNumberFormat="1" applyFont="1" applyBorder="1" applyAlignment="1">
      <alignment vertical="center"/>
    </xf>
    <xf numFmtId="169" fontId="9" fillId="0" borderId="0" xfId="0" applyNumberFormat="1" applyFont="1" applyAlignment="1">
      <alignment vertical="center"/>
    </xf>
    <xf numFmtId="169" fontId="5" fillId="0" borderId="0" xfId="0" applyNumberFormat="1" applyFont="1" applyAlignment="1">
      <alignment vertical="center"/>
    </xf>
    <xf numFmtId="169" fontId="5" fillId="0" borderId="19" xfId="0" applyNumberFormat="1" applyFont="1" applyBorder="1" applyAlignment="1">
      <alignment vertical="center"/>
    </xf>
    <xf numFmtId="0" fontId="9" fillId="6" borderId="11" xfId="0" applyFont="1" applyFill="1" applyBorder="1" applyAlignment="1">
      <alignment vertical="center"/>
    </xf>
    <xf numFmtId="0" fontId="3" fillId="0" borderId="11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0" fillId="0" borderId="14" xfId="0" applyBorder="1"/>
    <xf numFmtId="0" fontId="9" fillId="6" borderId="39" xfId="0" applyFont="1" applyFill="1" applyBorder="1"/>
    <xf numFmtId="0" fontId="9" fillId="6" borderId="45" xfId="0" applyFont="1" applyFill="1" applyBorder="1"/>
    <xf numFmtId="3" fontId="0" fillId="0" borderId="12" xfId="0" applyNumberFormat="1" applyBorder="1" applyAlignment="1">
      <alignment vertical="center"/>
    </xf>
    <xf numFmtId="3" fontId="0" fillId="0" borderId="6" xfId="0" applyNumberFormat="1" applyBorder="1" applyAlignment="1">
      <alignment vertical="center"/>
    </xf>
    <xf numFmtId="166" fontId="0" fillId="0" borderId="1" xfId="0" applyNumberFormat="1" applyBorder="1" applyAlignment="1">
      <alignment vertical="center"/>
    </xf>
    <xf numFmtId="0" fontId="0" fillId="6" borderId="11" xfId="0" applyFill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0" fillId="0" borderId="10" xfId="0" applyBorder="1" applyAlignment="1">
      <alignment horizontal="center"/>
    </xf>
    <xf numFmtId="0" fontId="5" fillId="6" borderId="39" xfId="0" applyFont="1" applyFill="1" applyBorder="1" applyAlignment="1">
      <alignment vertical="center"/>
    </xf>
    <xf numFmtId="0" fontId="5" fillId="6" borderId="39" xfId="0" applyFont="1" applyFill="1" applyBorder="1"/>
    <xf numFmtId="0" fontId="9" fillId="6" borderId="2" xfId="0" applyFont="1" applyFill="1" applyBorder="1" applyAlignment="1">
      <alignment vertical="center"/>
    </xf>
    <xf numFmtId="0" fontId="3" fillId="0" borderId="14" xfId="0" applyFont="1" applyBorder="1" applyAlignment="1">
      <alignment vertical="center"/>
    </xf>
    <xf numFmtId="0" fontId="0" fillId="0" borderId="12" xfId="0" applyBorder="1" applyAlignment="1">
      <alignment horizontal="center"/>
    </xf>
    <xf numFmtId="0" fontId="9" fillId="6" borderId="2" xfId="0" applyFont="1" applyFill="1" applyBorder="1"/>
    <xf numFmtId="0" fontId="9" fillId="6" borderId="2" xfId="0" applyFont="1" applyFill="1" applyBorder="1" applyAlignment="1">
      <alignment horizontal="center"/>
    </xf>
    <xf numFmtId="0" fontId="3" fillId="0" borderId="16" xfId="0" applyFont="1" applyBorder="1" applyAlignment="1">
      <alignment vertical="center"/>
    </xf>
    <xf numFmtId="0" fontId="9" fillId="8" borderId="5" xfId="0" applyFont="1" applyFill="1" applyBorder="1" applyAlignment="1">
      <alignment horizontal="center" vertical="center"/>
    </xf>
    <xf numFmtId="0" fontId="0" fillId="8" borderId="4" xfId="0" applyFill="1" applyBorder="1"/>
    <xf numFmtId="0" fontId="9" fillId="3" borderId="0" xfId="0" applyFont="1" applyFill="1" applyAlignment="1">
      <alignment vertical="center"/>
    </xf>
    <xf numFmtId="0" fontId="13" fillId="0" borderId="14" xfId="0" applyFont="1" applyBorder="1" applyAlignment="1">
      <alignment horizontal="center" vertical="center"/>
    </xf>
    <xf numFmtId="173" fontId="13" fillId="0" borderId="14" xfId="0" applyNumberFormat="1" applyFont="1" applyBorder="1" applyAlignment="1">
      <alignment vertical="center"/>
    </xf>
    <xf numFmtId="173" fontId="0" fillId="0" borderId="0" xfId="0" applyNumberFormat="1" applyAlignment="1">
      <alignment horizontal="right" vertical="center"/>
    </xf>
    <xf numFmtId="209" fontId="0" fillId="0" borderId="0" xfId="0" applyNumberFormat="1" applyAlignment="1">
      <alignment horizontal="right" vertical="center"/>
    </xf>
    <xf numFmtId="0" fontId="5" fillId="6" borderId="22" xfId="0" applyFont="1" applyFill="1" applyBorder="1" applyAlignment="1">
      <alignment horizontal="center" vertical="center"/>
    </xf>
    <xf numFmtId="0" fontId="0" fillId="8" borderId="0" xfId="0" applyFill="1"/>
    <xf numFmtId="0" fontId="5" fillId="0" borderId="0" xfId="0" applyFont="1"/>
    <xf numFmtId="0" fontId="5" fillId="8" borderId="0" xfId="0" applyFont="1" applyFill="1"/>
    <xf numFmtId="172" fontId="5" fillId="0" borderId="5" xfId="0" applyNumberFormat="1" applyFont="1" applyBorder="1"/>
    <xf numFmtId="16" fontId="0" fillId="0" borderId="0" xfId="0" applyNumberFormat="1"/>
    <xf numFmtId="210" fontId="0" fillId="0" borderId="0" xfId="0" applyNumberFormat="1" applyAlignment="1">
      <alignment horizontal="left"/>
    </xf>
    <xf numFmtId="9" fontId="0" fillId="0" borderId="0" xfId="0" applyNumberFormat="1"/>
    <xf numFmtId="0" fontId="20" fillId="8" borderId="0" xfId="0" applyFont="1" applyFill="1"/>
    <xf numFmtId="205" fontId="0" fillId="0" borderId="1" xfId="0" applyNumberFormat="1" applyBorder="1" applyAlignment="1">
      <alignment horizontal="right" vertical="center"/>
    </xf>
    <xf numFmtId="0" fontId="1" fillId="8" borderId="0" xfId="0" applyFont="1" applyFill="1"/>
    <xf numFmtId="0" fontId="5" fillId="6" borderId="45" xfId="0" applyFont="1" applyFill="1" applyBorder="1" applyAlignment="1">
      <alignment horizontal="center"/>
    </xf>
    <xf numFmtId="0" fontId="5" fillId="6" borderId="45" xfId="0" applyFont="1" applyFill="1" applyBorder="1" applyAlignment="1">
      <alignment horizontal="center" vertical="center"/>
    </xf>
    <xf numFmtId="0" fontId="0" fillId="8" borderId="1" xfId="0" applyFill="1" applyBorder="1"/>
    <xf numFmtId="0" fontId="0" fillId="8" borderId="2" xfId="0" applyFill="1" applyBorder="1"/>
    <xf numFmtId="0" fontId="0" fillId="8" borderId="12" xfId="0" applyFill="1" applyBorder="1" applyAlignment="1">
      <alignment horizontal="center"/>
    </xf>
    <xf numFmtId="0" fontId="9" fillId="8" borderId="9" xfId="0" applyFont="1" applyFill="1" applyBorder="1"/>
    <xf numFmtId="0" fontId="9" fillId="0" borderId="9" xfId="0" applyFont="1" applyBorder="1"/>
    <xf numFmtId="0" fontId="0" fillId="8" borderId="10" xfId="0" applyFill="1" applyBorder="1"/>
    <xf numFmtId="0" fontId="9" fillId="8" borderId="16" xfId="0" applyFont="1" applyFill="1" applyBorder="1"/>
    <xf numFmtId="0" fontId="9" fillId="0" borderId="45" xfId="0" applyFont="1" applyBorder="1"/>
    <xf numFmtId="0" fontId="9" fillId="0" borderId="7" xfId="0" applyFont="1" applyBorder="1"/>
    <xf numFmtId="0" fontId="9" fillId="0" borderId="16" xfId="0" applyFont="1" applyBorder="1"/>
    <xf numFmtId="0" fontId="0" fillId="0" borderId="3" xfId="0" quotePrefix="1" applyBorder="1"/>
    <xf numFmtId="0" fontId="0" fillId="0" borderId="16" xfId="0" quotePrefix="1" applyBorder="1"/>
    <xf numFmtId="0" fontId="9" fillId="4" borderId="39" xfId="0" applyFont="1" applyFill="1" applyBorder="1" applyAlignment="1">
      <alignment horizontal="center"/>
    </xf>
    <xf numFmtId="0" fontId="9" fillId="4" borderId="5" xfId="0" applyFont="1" applyFill="1" applyBorder="1" applyAlignment="1">
      <alignment horizontal="center"/>
    </xf>
    <xf numFmtId="0" fontId="9" fillId="8" borderId="2" xfId="0" applyFont="1" applyFill="1" applyBorder="1"/>
    <xf numFmtId="0" fontId="0" fillId="8" borderId="11" xfId="0" applyFill="1" applyBorder="1"/>
    <xf numFmtId="0" fontId="0" fillId="8" borderId="45" xfId="0" applyFill="1" applyBorder="1" applyAlignment="1">
      <alignment horizontal="center"/>
    </xf>
    <xf numFmtId="0" fontId="0" fillId="8" borderId="7" xfId="0" applyFill="1" applyBorder="1" applyAlignment="1">
      <alignment horizontal="center"/>
    </xf>
    <xf numFmtId="0" fontId="5" fillId="8" borderId="7" xfId="0" applyFont="1" applyFill="1" applyBorder="1"/>
    <xf numFmtId="0" fontId="0" fillId="0" borderId="12" xfId="0" applyBorder="1" applyAlignment="1">
      <alignment horizontal="centerContinuous"/>
    </xf>
    <xf numFmtId="186" fontId="0" fillId="0" borderId="1" xfId="0" applyNumberFormat="1" applyBorder="1" applyAlignment="1">
      <alignment horizontal="right" vertical="center"/>
    </xf>
    <xf numFmtId="0" fontId="13" fillId="6" borderId="45" xfId="0" applyFont="1" applyFill="1" applyBorder="1" applyAlignment="1">
      <alignment horizontal="center" vertical="center"/>
    </xf>
    <xf numFmtId="0" fontId="0" fillId="4" borderId="11" xfId="0" applyFill="1" applyBorder="1" applyAlignment="1">
      <alignment horizontal="left"/>
    </xf>
    <xf numFmtId="0" fontId="0" fillId="6" borderId="4" xfId="0" applyFill="1" applyBorder="1" applyAlignment="1">
      <alignment horizontal="right"/>
    </xf>
    <xf numFmtId="0" fontId="0" fillId="6" borderId="1" xfId="0" applyFill="1" applyBorder="1" applyAlignment="1">
      <alignment horizontal="right"/>
    </xf>
    <xf numFmtId="0" fontId="0" fillId="6" borderId="2" xfId="0" applyFill="1" applyBorder="1" applyAlignment="1">
      <alignment horizontal="right"/>
    </xf>
    <xf numFmtId="0" fontId="0" fillId="8" borderId="7" xfId="0" applyFill="1" applyBorder="1" applyAlignment="1">
      <alignment horizontal="right"/>
    </xf>
    <xf numFmtId="0" fontId="0" fillId="6" borderId="7" xfId="0" applyFill="1" applyBorder="1" applyAlignment="1">
      <alignment horizontal="right"/>
    </xf>
    <xf numFmtId="0" fontId="0" fillId="8" borderId="39" xfId="0" applyFill="1" applyBorder="1"/>
    <xf numFmtId="0" fontId="5" fillId="8" borderId="4" xfId="0" applyFont="1" applyFill="1" applyBorder="1"/>
    <xf numFmtId="0" fontId="9" fillId="0" borderId="4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178" fontId="0" fillId="0" borderId="1" xfId="0" applyNumberFormat="1" applyBorder="1" applyAlignment="1">
      <alignment horizontal="centerContinuous" vertical="center"/>
    </xf>
    <xf numFmtId="166" fontId="0" fillId="0" borderId="1" xfId="0" applyNumberFormat="1" applyBorder="1" applyAlignment="1">
      <alignment horizontal="right" vertical="center"/>
    </xf>
    <xf numFmtId="3" fontId="0" fillId="0" borderId="16" xfId="0" applyNumberFormat="1" applyBorder="1" applyAlignment="1">
      <alignment horizontal="center" vertical="center"/>
    </xf>
    <xf numFmtId="0" fontId="5" fillId="8" borderId="39" xfId="0" applyFont="1" applyFill="1" applyBorder="1" applyAlignment="1">
      <alignment horizontal="center"/>
    </xf>
    <xf numFmtId="0" fontId="5" fillId="8" borderId="9" xfId="0" applyFont="1" applyFill="1" applyBorder="1" applyAlignment="1">
      <alignment horizontal="center"/>
    </xf>
    <xf numFmtId="167" fontId="5" fillId="0" borderId="67" xfId="0" applyNumberFormat="1" applyFont="1" applyBorder="1" applyAlignment="1">
      <alignment horizontal="center" vertical="center"/>
    </xf>
    <xf numFmtId="0" fontId="0" fillId="8" borderId="13" xfId="0" applyFill="1" applyBorder="1" applyAlignment="1">
      <alignment horizontal="center"/>
    </xf>
    <xf numFmtId="0" fontId="0" fillId="8" borderId="1" xfId="0" applyFill="1" applyBorder="1" applyAlignment="1">
      <alignment horizontal="center"/>
    </xf>
    <xf numFmtId="0" fontId="5" fillId="0" borderId="40" xfId="0" applyFont="1" applyBorder="1" applyAlignment="1">
      <alignment horizontal="centerContinuous" vertical="center"/>
    </xf>
    <xf numFmtId="0" fontId="5" fillId="0" borderId="40" xfId="0" applyFont="1" applyBorder="1" applyAlignment="1">
      <alignment vertical="center"/>
    </xf>
    <xf numFmtId="0" fontId="5" fillId="6" borderId="23" xfId="0" applyFont="1" applyFill="1" applyBorder="1" applyAlignment="1">
      <alignment horizontal="centerContinuous" vertical="center"/>
    </xf>
    <xf numFmtId="0" fontId="5" fillId="0" borderId="4" xfId="0" applyFont="1" applyBorder="1" applyAlignment="1">
      <alignment horizontal="left" vertical="center"/>
    </xf>
    <xf numFmtId="0" fontId="9" fillId="0" borderId="5" xfId="0" applyFont="1" applyBorder="1" applyAlignment="1">
      <alignment horizontal="left" vertical="center"/>
    </xf>
    <xf numFmtId="0" fontId="9" fillId="0" borderId="3" xfId="0" applyFont="1" applyBorder="1" applyAlignment="1">
      <alignment horizontal="left" vertical="center"/>
    </xf>
    <xf numFmtId="49" fontId="13" fillId="6" borderId="39" xfId="0" quotePrefix="1" applyNumberFormat="1" applyFont="1" applyFill="1" applyBorder="1" applyAlignment="1">
      <alignment horizontal="center"/>
    </xf>
    <xf numFmtId="179" fontId="0" fillId="0" borderId="2" xfId="0" applyNumberFormat="1" applyBorder="1" applyAlignment="1">
      <alignment horizontal="centerContinuous" vertical="center"/>
    </xf>
    <xf numFmtId="193" fontId="0" fillId="0" borderId="4" xfId="0" applyNumberFormat="1" applyBorder="1" applyAlignment="1">
      <alignment horizontal="centerContinuous" vertical="center"/>
    </xf>
    <xf numFmtId="0" fontId="0" fillId="0" borderId="1" xfId="0" applyBorder="1" applyAlignment="1">
      <alignment horizontal="center"/>
    </xf>
    <xf numFmtId="0" fontId="0" fillId="0" borderId="7" xfId="0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9" fillId="0" borderId="7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0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51" xfId="0" applyBorder="1" applyAlignment="1">
      <alignment horizontal="center" vertical="center"/>
    </xf>
    <xf numFmtId="0" fontId="0" fillId="6" borderId="3" xfId="0" applyFill="1" applyBorder="1" applyAlignment="1">
      <alignment horizontal="center" vertical="center"/>
    </xf>
    <xf numFmtId="0" fontId="0" fillId="6" borderId="16" xfId="0" applyFill="1" applyBorder="1" applyAlignment="1">
      <alignment horizontal="center" vertical="center"/>
    </xf>
    <xf numFmtId="3" fontId="0" fillId="0" borderId="3" xfId="0" applyNumberFormat="1" applyBorder="1" applyAlignment="1">
      <alignment horizontal="center" vertical="center"/>
    </xf>
    <xf numFmtId="3" fontId="0" fillId="0" borderId="16" xfId="0" applyNumberFormat="1" applyBorder="1" applyAlignment="1">
      <alignment horizontal="center" vertical="center"/>
    </xf>
    <xf numFmtId="0" fontId="13" fillId="6" borderId="13" xfId="0" applyFont="1" applyFill="1" applyBorder="1" applyAlignment="1">
      <alignment horizontal="center" vertical="center"/>
    </xf>
    <xf numFmtId="0" fontId="13" fillId="6" borderId="45" xfId="0" applyFont="1" applyFill="1" applyBorder="1" applyAlignment="1">
      <alignment horizontal="center" vertical="center"/>
    </xf>
    <xf numFmtId="0" fontId="13" fillId="6" borderId="1" xfId="0" applyFont="1" applyFill="1" applyBorder="1" applyAlignment="1">
      <alignment horizontal="center" vertical="center"/>
    </xf>
    <xf numFmtId="0" fontId="13" fillId="6" borderId="7" xfId="0" applyFont="1" applyFill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29" fillId="0" borderId="16" xfId="0" applyFont="1" applyBorder="1" applyAlignment="1">
      <alignment horizontal="center" vertical="center"/>
    </xf>
    <xf numFmtId="0" fontId="20" fillId="8" borderId="13" xfId="0" applyFont="1" applyFill="1" applyBorder="1" applyAlignment="1">
      <alignment horizontal="left" vertical="center"/>
    </xf>
    <xf numFmtId="0" fontId="20" fillId="8" borderId="11" xfId="0" applyFont="1" applyFill="1" applyBorder="1" applyAlignment="1">
      <alignment horizontal="left" vertical="center"/>
    </xf>
    <xf numFmtId="0" fontId="20" fillId="8" borderId="45" xfId="0" applyFont="1" applyFill="1" applyBorder="1" applyAlignment="1">
      <alignment horizontal="left" vertical="center"/>
    </xf>
    <xf numFmtId="0" fontId="20" fillId="8" borderId="1" xfId="0" applyFont="1" applyFill="1" applyBorder="1" applyAlignment="1">
      <alignment horizontal="left" vertical="center"/>
    </xf>
    <xf numFmtId="0" fontId="20" fillId="8" borderId="2" xfId="0" applyFont="1" applyFill="1" applyBorder="1" applyAlignment="1">
      <alignment horizontal="left" vertical="center"/>
    </xf>
    <xf numFmtId="0" fontId="20" fillId="8" borderId="7" xfId="0" applyFont="1" applyFill="1" applyBorder="1" applyAlignment="1">
      <alignment horizontal="left" vertical="center"/>
    </xf>
    <xf numFmtId="0" fontId="0" fillId="4" borderId="12" xfId="0" applyFill="1" applyBorder="1" applyAlignment="1">
      <alignment horizontal="center"/>
    </xf>
    <xf numFmtId="0" fontId="0" fillId="4" borderId="9" xfId="0" applyFill="1" applyBorder="1" applyAlignment="1">
      <alignment horizontal="center"/>
    </xf>
    <xf numFmtId="0" fontId="9" fillId="4" borderId="12" xfId="0" applyFont="1" applyFill="1" applyBorder="1" applyAlignment="1">
      <alignment horizontal="center"/>
    </xf>
    <xf numFmtId="0" fontId="9" fillId="4" borderId="9" xfId="0" applyFont="1" applyFill="1" applyBorder="1" applyAlignment="1">
      <alignment horizontal="center"/>
    </xf>
    <xf numFmtId="0" fontId="5" fillId="0" borderId="1" xfId="0" applyFont="1" applyBorder="1" applyAlignment="1">
      <alignment horizontal="left"/>
    </xf>
    <xf numFmtId="0" fontId="5" fillId="0" borderId="7" xfId="0" applyFont="1" applyBorder="1" applyAlignment="1">
      <alignment horizontal="left"/>
    </xf>
    <xf numFmtId="0" fontId="0" fillId="0" borderId="12" xfId="0" applyBorder="1" applyAlignment="1">
      <alignment horizontal="left"/>
    </xf>
    <xf numFmtId="0" fontId="0" fillId="0" borderId="9" xfId="0" applyBorder="1" applyAlignment="1">
      <alignment horizontal="left"/>
    </xf>
    <xf numFmtId="0" fontId="0" fillId="4" borderId="13" xfId="0" applyFill="1" applyBorder="1" applyAlignment="1">
      <alignment horizontal="left"/>
    </xf>
    <xf numFmtId="0" fontId="0" fillId="4" borderId="45" xfId="0" applyFill="1" applyBorder="1" applyAlignment="1">
      <alignment horizontal="left"/>
    </xf>
    <xf numFmtId="0" fontId="0" fillId="4" borderId="1" xfId="0" applyFill="1" applyBorder="1" applyAlignment="1">
      <alignment horizontal="center"/>
    </xf>
    <xf numFmtId="0" fontId="0" fillId="4" borderId="7" xfId="0" applyFill="1" applyBorder="1" applyAlignment="1">
      <alignment horizontal="center"/>
    </xf>
    <xf numFmtId="0" fontId="0" fillId="0" borderId="13" xfId="0" applyBorder="1" applyAlignment="1">
      <alignment horizontal="left"/>
    </xf>
    <xf numFmtId="0" fontId="0" fillId="0" borderId="45" xfId="0" applyBorder="1" applyAlignment="1">
      <alignment horizontal="left"/>
    </xf>
    <xf numFmtId="0" fontId="0" fillId="0" borderId="0" xfId="0" applyAlignment="1">
      <alignment horizontal="left"/>
    </xf>
    <xf numFmtId="0" fontId="0" fillId="0" borderId="11" xfId="0" applyBorder="1" applyAlignment="1">
      <alignment horizontal="left"/>
    </xf>
    <xf numFmtId="184" fontId="0" fillId="0" borderId="3" xfId="0" applyNumberFormat="1" applyBorder="1" applyAlignment="1">
      <alignment horizontal="center" vertical="center"/>
    </xf>
    <xf numFmtId="184" fontId="0" fillId="0" borderId="10" xfId="0" applyNumberFormat="1" applyBorder="1" applyAlignment="1">
      <alignment horizontal="center" vertical="center"/>
    </xf>
    <xf numFmtId="184" fontId="0" fillId="0" borderId="16" xfId="0" applyNumberFormat="1" applyBorder="1" applyAlignment="1">
      <alignment horizontal="center" vertical="center"/>
    </xf>
    <xf numFmtId="184" fontId="0" fillId="0" borderId="28" xfId="0" applyNumberFormat="1" applyBorder="1" applyAlignment="1">
      <alignment horizontal="center" vertical="center"/>
    </xf>
    <xf numFmtId="184" fontId="0" fillId="0" borderId="20" xfId="0" applyNumberFormat="1" applyBorder="1" applyAlignment="1">
      <alignment horizontal="center" vertical="center"/>
    </xf>
    <xf numFmtId="184" fontId="0" fillId="0" borderId="21" xfId="0" applyNumberFormat="1" applyBorder="1" applyAlignment="1">
      <alignment horizontal="center" vertical="center"/>
    </xf>
  </cellXfs>
  <cellStyles count="3">
    <cellStyle name="Komma" xfId="1" builtinId="3"/>
    <cellStyle name="Prozent" xfId="2" builtinId="5"/>
    <cellStyle name="Standard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A6D7F3"/>
      <rgbColor rgb="00A7A7A7"/>
      <rgbColor rgb="002AACE6"/>
      <rgbColor rgb="00E1E1E1"/>
      <rgbColor rgb="0055B7E9"/>
      <rgbColor rgb="006E6E6E"/>
      <rgbColor rgb="0000A0DD"/>
      <rgbColor rgb="00BEBEBE"/>
      <rgbColor rgb="00377898"/>
      <rgbColor rgb="00C3D8E5"/>
      <rgbColor rgb="0073C2ED"/>
      <rgbColor rgb="00828282"/>
      <rgbColor rgb="008ECDF0"/>
      <rgbColor rgb="00FFFFFF"/>
      <rgbColor rgb="00FFFFFF"/>
      <rgbColor rgb="00FFFFFF"/>
      <rgbColor rgb="00D4EBF9"/>
      <rgbColor rgb="00BEE1F6"/>
      <rgbColor rgb="00A6D7F3"/>
      <rgbColor rgb="008ECDF0"/>
      <rgbColor rgb="0073C2ED"/>
      <rgbColor rgb="0055B7E9"/>
      <rgbColor rgb="002AACE6"/>
      <rgbColor rgb="00BEE1F6"/>
      <rgbColor rgb="0000A5E2"/>
      <rgbColor rgb="0000A0DD"/>
      <rgbColor rgb="00000000"/>
      <rgbColor rgb="00434343"/>
      <rgbColor rgb="00777777"/>
      <rgbColor rgb="00A7A7A7"/>
      <rgbColor rgb="00D4D4D4"/>
      <rgbColor rgb="00FFFFFF"/>
      <rgbColor rgb="00C3CFD2"/>
      <rgbColor rgb="00C3D8E5"/>
      <rgbColor rgb="009EBBCD"/>
      <rgbColor rgb="0099C5DF"/>
      <rgbColor rgb="004698C2"/>
      <rgbColor rgb="00377898"/>
      <rgbColor rgb="00FFFFFF"/>
      <rgbColor rgb="00FFFFFF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theme" Target="theme/theme1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8" Type="http://schemas.openxmlformats.org/officeDocument/2006/relationships/worksheet" Target="worksheets/sheet8.xml"/><Relationship Id="rId51" Type="http://schemas.openxmlformats.org/officeDocument/2006/relationships/styles" Target="styles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2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2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416684327332099"/>
          <c:y val="4.240766073871409E-2"/>
          <c:w val="0.8715292553867855"/>
          <c:h val="0.85088919288645692"/>
        </c:manualLayout>
      </c:layout>
      <c:lineChart>
        <c:grouping val="standard"/>
        <c:varyColors val="0"/>
        <c:ser>
          <c:idx val="0"/>
          <c:order val="0"/>
          <c:tx>
            <c:strRef>
              <c:f>'Titelbl(Z)'!$B$1</c:f>
              <c:strCache>
                <c:ptCount val="1"/>
                <c:pt idx="0">
                  <c:v>Einwohner</c:v>
                </c:pt>
              </c:strCache>
            </c:strRef>
          </c:tx>
          <c:spPr>
            <a:ln w="25400">
              <a:solidFill>
                <a:srgbClr val="00A0DD"/>
              </a:solidFill>
              <a:prstDash val="solid"/>
            </a:ln>
          </c:spPr>
          <c:marker>
            <c:symbol val="none"/>
          </c:marker>
          <c:cat>
            <c:numRef>
              <c:f>'Titelbl(Z)'!$A$3:$A$52</c:f>
              <c:numCache>
                <c:formatCode>General</c:formatCode>
                <c:ptCount val="50"/>
                <c:pt idx="0">
                  <c:v>1953</c:v>
                </c:pt>
                <c:pt idx="1">
                  <c:v>1954</c:v>
                </c:pt>
                <c:pt idx="2">
                  <c:v>1955</c:v>
                </c:pt>
                <c:pt idx="3">
                  <c:v>1956</c:v>
                </c:pt>
                <c:pt idx="4">
                  <c:v>1957</c:v>
                </c:pt>
                <c:pt idx="5">
                  <c:v>1958</c:v>
                </c:pt>
                <c:pt idx="6">
                  <c:v>1959</c:v>
                </c:pt>
                <c:pt idx="7">
                  <c:v>1960</c:v>
                </c:pt>
                <c:pt idx="8">
                  <c:v>1961</c:v>
                </c:pt>
                <c:pt idx="9">
                  <c:v>1962</c:v>
                </c:pt>
                <c:pt idx="10">
                  <c:v>1963</c:v>
                </c:pt>
                <c:pt idx="11">
                  <c:v>1964</c:v>
                </c:pt>
                <c:pt idx="12">
                  <c:v>1965</c:v>
                </c:pt>
                <c:pt idx="13">
                  <c:v>1966</c:v>
                </c:pt>
                <c:pt idx="14">
                  <c:v>1967</c:v>
                </c:pt>
                <c:pt idx="15">
                  <c:v>1968</c:v>
                </c:pt>
                <c:pt idx="16">
                  <c:v>1969</c:v>
                </c:pt>
                <c:pt idx="17">
                  <c:v>1970</c:v>
                </c:pt>
                <c:pt idx="18">
                  <c:v>1971</c:v>
                </c:pt>
                <c:pt idx="19">
                  <c:v>1972</c:v>
                </c:pt>
                <c:pt idx="20">
                  <c:v>1973</c:v>
                </c:pt>
                <c:pt idx="21">
                  <c:v>1974</c:v>
                </c:pt>
                <c:pt idx="22">
                  <c:v>1975</c:v>
                </c:pt>
                <c:pt idx="23">
                  <c:v>1976</c:v>
                </c:pt>
                <c:pt idx="24">
                  <c:v>1977</c:v>
                </c:pt>
                <c:pt idx="25">
                  <c:v>1978</c:v>
                </c:pt>
                <c:pt idx="26">
                  <c:v>1979</c:v>
                </c:pt>
                <c:pt idx="27">
                  <c:v>1980</c:v>
                </c:pt>
                <c:pt idx="28">
                  <c:v>1981</c:v>
                </c:pt>
                <c:pt idx="29">
                  <c:v>1982</c:v>
                </c:pt>
                <c:pt idx="30">
                  <c:v>1983</c:v>
                </c:pt>
                <c:pt idx="31">
                  <c:v>1984</c:v>
                </c:pt>
                <c:pt idx="32">
                  <c:v>1985</c:v>
                </c:pt>
                <c:pt idx="33">
                  <c:v>1986</c:v>
                </c:pt>
                <c:pt idx="34">
                  <c:v>1987</c:v>
                </c:pt>
                <c:pt idx="35">
                  <c:v>1988</c:v>
                </c:pt>
                <c:pt idx="36">
                  <c:v>1989</c:v>
                </c:pt>
                <c:pt idx="37">
                  <c:v>1990</c:v>
                </c:pt>
                <c:pt idx="38">
                  <c:v>1991</c:v>
                </c:pt>
                <c:pt idx="39">
                  <c:v>1992</c:v>
                </c:pt>
                <c:pt idx="40">
                  <c:v>1993</c:v>
                </c:pt>
                <c:pt idx="41">
                  <c:v>1994</c:v>
                </c:pt>
                <c:pt idx="42">
                  <c:v>1995</c:v>
                </c:pt>
                <c:pt idx="43">
                  <c:v>1996</c:v>
                </c:pt>
                <c:pt idx="44">
                  <c:v>1997</c:v>
                </c:pt>
                <c:pt idx="45">
                  <c:v>1998</c:v>
                </c:pt>
                <c:pt idx="46">
                  <c:v>1999</c:v>
                </c:pt>
                <c:pt idx="47">
                  <c:v>2000</c:v>
                </c:pt>
                <c:pt idx="48">
                  <c:v>2001</c:v>
                </c:pt>
                <c:pt idx="49">
                  <c:v>2002</c:v>
                </c:pt>
              </c:numCache>
            </c:numRef>
          </c:cat>
          <c:val>
            <c:numRef>
              <c:f>'Titelbl(Z)'!$B$3:$B$52</c:f>
              <c:numCache>
                <c:formatCode>#,##0\ \ \ \ </c:formatCode>
                <c:ptCount val="50"/>
                <c:pt idx="0">
                  <c:v>4545</c:v>
                </c:pt>
                <c:pt idx="1">
                  <c:v>5306</c:v>
                </c:pt>
                <c:pt idx="2">
                  <c:v>5649</c:v>
                </c:pt>
                <c:pt idx="3">
                  <c:v>6128</c:v>
                </c:pt>
                <c:pt idx="4">
                  <c:v>6566</c:v>
                </c:pt>
                <c:pt idx="5">
                  <c:v>6839</c:v>
                </c:pt>
                <c:pt idx="6">
                  <c:v>7244</c:v>
                </c:pt>
                <c:pt idx="7">
                  <c:v>7692</c:v>
                </c:pt>
                <c:pt idx="8">
                  <c:v>7996</c:v>
                </c:pt>
                <c:pt idx="9">
                  <c:v>8439</c:v>
                </c:pt>
                <c:pt idx="10">
                  <c:v>8959</c:v>
                </c:pt>
                <c:pt idx="11">
                  <c:v>9148</c:v>
                </c:pt>
                <c:pt idx="12">
                  <c:v>9249</c:v>
                </c:pt>
                <c:pt idx="13">
                  <c:v>9666</c:v>
                </c:pt>
                <c:pt idx="14">
                  <c:v>9928</c:v>
                </c:pt>
                <c:pt idx="15">
                  <c:v>10178</c:v>
                </c:pt>
                <c:pt idx="16">
                  <c:v>10717</c:v>
                </c:pt>
                <c:pt idx="17">
                  <c:v>11115</c:v>
                </c:pt>
                <c:pt idx="18">
                  <c:v>12073</c:v>
                </c:pt>
                <c:pt idx="19">
                  <c:v>12650</c:v>
                </c:pt>
                <c:pt idx="20">
                  <c:v>12667</c:v>
                </c:pt>
                <c:pt idx="21">
                  <c:v>11877</c:v>
                </c:pt>
                <c:pt idx="22">
                  <c:v>11475</c:v>
                </c:pt>
                <c:pt idx="23">
                  <c:v>11591</c:v>
                </c:pt>
                <c:pt idx="24">
                  <c:v>11518</c:v>
                </c:pt>
                <c:pt idx="25">
                  <c:v>11456</c:v>
                </c:pt>
                <c:pt idx="26">
                  <c:v>11422</c:v>
                </c:pt>
                <c:pt idx="27">
                  <c:v>11403</c:v>
                </c:pt>
                <c:pt idx="28">
                  <c:v>11551</c:v>
                </c:pt>
                <c:pt idx="29">
                  <c:v>11412</c:v>
                </c:pt>
                <c:pt idx="30">
                  <c:v>11381</c:v>
                </c:pt>
                <c:pt idx="31">
                  <c:v>11618</c:v>
                </c:pt>
                <c:pt idx="32">
                  <c:v>11760</c:v>
                </c:pt>
                <c:pt idx="33">
                  <c:v>11723</c:v>
                </c:pt>
                <c:pt idx="34">
                  <c:v>11750</c:v>
                </c:pt>
                <c:pt idx="35">
                  <c:v>11730</c:v>
                </c:pt>
                <c:pt idx="36">
                  <c:v>11725</c:v>
                </c:pt>
                <c:pt idx="37">
                  <c:v>11942</c:v>
                </c:pt>
                <c:pt idx="38">
                  <c:v>12286</c:v>
                </c:pt>
                <c:pt idx="39">
                  <c:v>12270</c:v>
                </c:pt>
                <c:pt idx="40">
                  <c:v>12183</c:v>
                </c:pt>
                <c:pt idx="41">
                  <c:v>11714</c:v>
                </c:pt>
                <c:pt idx="42">
                  <c:v>11677</c:v>
                </c:pt>
                <c:pt idx="43">
                  <c:v>11406</c:v>
                </c:pt>
                <c:pt idx="44">
                  <c:v>11437</c:v>
                </c:pt>
                <c:pt idx="45">
                  <c:v>11480</c:v>
                </c:pt>
                <c:pt idx="46">
                  <c:v>11816</c:v>
                </c:pt>
                <c:pt idx="47">
                  <c:v>12174</c:v>
                </c:pt>
                <c:pt idx="48">
                  <c:v>12368</c:v>
                </c:pt>
                <c:pt idx="49">
                  <c:v>12716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EF32-4FBA-828C-5F1E4BE93599}"/>
            </c:ext>
          </c:extLst>
        </c:ser>
        <c:ser>
          <c:idx val="1"/>
          <c:order val="1"/>
          <c:tx>
            <c:strRef>
              <c:f>'Titelbl(Z)'!$C$1</c:f>
              <c:strCache>
                <c:ptCount val="1"/>
                <c:pt idx="0">
                  <c:v>Wohnungen</c:v>
                </c:pt>
              </c:strCache>
            </c:strRef>
          </c:tx>
          <c:spPr>
            <a:ln w="25400">
              <a:solidFill>
                <a:srgbClr val="00A0DD"/>
              </a:solidFill>
              <a:prstDash val="solid"/>
            </a:ln>
          </c:spPr>
          <c:marker>
            <c:symbol val="none"/>
          </c:marker>
          <c:cat>
            <c:numRef>
              <c:f>'Titelbl(Z)'!$A$3:$A$52</c:f>
              <c:numCache>
                <c:formatCode>General</c:formatCode>
                <c:ptCount val="50"/>
                <c:pt idx="0">
                  <c:v>1953</c:v>
                </c:pt>
                <c:pt idx="1">
                  <c:v>1954</c:v>
                </c:pt>
                <c:pt idx="2">
                  <c:v>1955</c:v>
                </c:pt>
                <c:pt idx="3">
                  <c:v>1956</c:v>
                </c:pt>
                <c:pt idx="4">
                  <c:v>1957</c:v>
                </c:pt>
                <c:pt idx="5">
                  <c:v>1958</c:v>
                </c:pt>
                <c:pt idx="6">
                  <c:v>1959</c:v>
                </c:pt>
                <c:pt idx="7">
                  <c:v>1960</c:v>
                </c:pt>
                <c:pt idx="8">
                  <c:v>1961</c:v>
                </c:pt>
                <c:pt idx="9">
                  <c:v>1962</c:v>
                </c:pt>
                <c:pt idx="10">
                  <c:v>1963</c:v>
                </c:pt>
                <c:pt idx="11">
                  <c:v>1964</c:v>
                </c:pt>
                <c:pt idx="12">
                  <c:v>1965</c:v>
                </c:pt>
                <c:pt idx="13">
                  <c:v>1966</c:v>
                </c:pt>
                <c:pt idx="14">
                  <c:v>1967</c:v>
                </c:pt>
                <c:pt idx="15">
                  <c:v>1968</c:v>
                </c:pt>
                <c:pt idx="16">
                  <c:v>1969</c:v>
                </c:pt>
                <c:pt idx="17">
                  <c:v>1970</c:v>
                </c:pt>
                <c:pt idx="18">
                  <c:v>1971</c:v>
                </c:pt>
                <c:pt idx="19">
                  <c:v>1972</c:v>
                </c:pt>
                <c:pt idx="20">
                  <c:v>1973</c:v>
                </c:pt>
                <c:pt idx="21">
                  <c:v>1974</c:v>
                </c:pt>
                <c:pt idx="22">
                  <c:v>1975</c:v>
                </c:pt>
                <c:pt idx="23">
                  <c:v>1976</c:v>
                </c:pt>
                <c:pt idx="24">
                  <c:v>1977</c:v>
                </c:pt>
                <c:pt idx="25">
                  <c:v>1978</c:v>
                </c:pt>
                <c:pt idx="26">
                  <c:v>1979</c:v>
                </c:pt>
                <c:pt idx="27">
                  <c:v>1980</c:v>
                </c:pt>
                <c:pt idx="28">
                  <c:v>1981</c:v>
                </c:pt>
                <c:pt idx="29">
                  <c:v>1982</c:v>
                </c:pt>
                <c:pt idx="30">
                  <c:v>1983</c:v>
                </c:pt>
                <c:pt idx="31">
                  <c:v>1984</c:v>
                </c:pt>
                <c:pt idx="32">
                  <c:v>1985</c:v>
                </c:pt>
                <c:pt idx="33">
                  <c:v>1986</c:v>
                </c:pt>
                <c:pt idx="34">
                  <c:v>1987</c:v>
                </c:pt>
                <c:pt idx="35">
                  <c:v>1988</c:v>
                </c:pt>
                <c:pt idx="36">
                  <c:v>1989</c:v>
                </c:pt>
                <c:pt idx="37">
                  <c:v>1990</c:v>
                </c:pt>
                <c:pt idx="38">
                  <c:v>1991</c:v>
                </c:pt>
                <c:pt idx="39">
                  <c:v>1992</c:v>
                </c:pt>
                <c:pt idx="40">
                  <c:v>1993</c:v>
                </c:pt>
                <c:pt idx="41">
                  <c:v>1994</c:v>
                </c:pt>
                <c:pt idx="42">
                  <c:v>1995</c:v>
                </c:pt>
                <c:pt idx="43">
                  <c:v>1996</c:v>
                </c:pt>
                <c:pt idx="44">
                  <c:v>1997</c:v>
                </c:pt>
                <c:pt idx="45">
                  <c:v>1998</c:v>
                </c:pt>
                <c:pt idx="46">
                  <c:v>1999</c:v>
                </c:pt>
                <c:pt idx="47">
                  <c:v>2000</c:v>
                </c:pt>
                <c:pt idx="48">
                  <c:v>2001</c:v>
                </c:pt>
                <c:pt idx="49">
                  <c:v>2002</c:v>
                </c:pt>
              </c:numCache>
            </c:numRef>
          </c:cat>
          <c:val>
            <c:numRef>
              <c:f>'Titelbl(Z)'!$C$3:$C$52</c:f>
              <c:numCache>
                <c:formatCode>#,##0\ \ \ \ </c:formatCode>
                <c:ptCount val="50"/>
                <c:pt idx="0">
                  <c:v>1277</c:v>
                </c:pt>
                <c:pt idx="1">
                  <c:v>1577</c:v>
                </c:pt>
                <c:pt idx="2">
                  <c:v>1785</c:v>
                </c:pt>
                <c:pt idx="3">
                  <c:v>1910</c:v>
                </c:pt>
                <c:pt idx="4">
                  <c:v>2020</c:v>
                </c:pt>
                <c:pt idx="5">
                  <c:v>2126</c:v>
                </c:pt>
                <c:pt idx="6">
                  <c:v>2206</c:v>
                </c:pt>
                <c:pt idx="7">
                  <c:v>2431</c:v>
                </c:pt>
                <c:pt idx="8">
                  <c:v>2674</c:v>
                </c:pt>
                <c:pt idx="9">
                  <c:v>2791</c:v>
                </c:pt>
                <c:pt idx="10">
                  <c:v>2974</c:v>
                </c:pt>
                <c:pt idx="11">
                  <c:v>3100</c:v>
                </c:pt>
                <c:pt idx="12">
                  <c:v>3250</c:v>
                </c:pt>
                <c:pt idx="13">
                  <c:v>3580</c:v>
                </c:pt>
                <c:pt idx="14">
                  <c:v>3730</c:v>
                </c:pt>
                <c:pt idx="15">
                  <c:v>3960</c:v>
                </c:pt>
                <c:pt idx="16">
                  <c:v>4190</c:v>
                </c:pt>
                <c:pt idx="17">
                  <c:v>4470</c:v>
                </c:pt>
                <c:pt idx="18">
                  <c:v>4700</c:v>
                </c:pt>
                <c:pt idx="19">
                  <c:v>4900</c:v>
                </c:pt>
                <c:pt idx="20">
                  <c:v>5150</c:v>
                </c:pt>
                <c:pt idx="21">
                  <c:v>5150</c:v>
                </c:pt>
                <c:pt idx="22">
                  <c:v>5150</c:v>
                </c:pt>
                <c:pt idx="23">
                  <c:v>5150</c:v>
                </c:pt>
                <c:pt idx="24">
                  <c:v>5150</c:v>
                </c:pt>
                <c:pt idx="25">
                  <c:v>5150</c:v>
                </c:pt>
                <c:pt idx="26">
                  <c:v>5150</c:v>
                </c:pt>
                <c:pt idx="27">
                  <c:v>5150</c:v>
                </c:pt>
                <c:pt idx="28">
                  <c:v>5072</c:v>
                </c:pt>
                <c:pt idx="29">
                  <c:v>5131</c:v>
                </c:pt>
                <c:pt idx="30">
                  <c:v>5205</c:v>
                </c:pt>
                <c:pt idx="31">
                  <c:v>5350</c:v>
                </c:pt>
                <c:pt idx="32">
                  <c:v>5560</c:v>
                </c:pt>
                <c:pt idx="33">
                  <c:v>5603</c:v>
                </c:pt>
                <c:pt idx="34">
                  <c:v>5657</c:v>
                </c:pt>
                <c:pt idx="35">
                  <c:v>5684</c:v>
                </c:pt>
                <c:pt idx="36">
                  <c:v>5717</c:v>
                </c:pt>
                <c:pt idx="37">
                  <c:v>5799</c:v>
                </c:pt>
                <c:pt idx="38">
                  <c:v>5892</c:v>
                </c:pt>
                <c:pt idx="39">
                  <c:v>5948</c:v>
                </c:pt>
                <c:pt idx="40">
                  <c:v>5960</c:v>
                </c:pt>
                <c:pt idx="41">
                  <c:v>5985</c:v>
                </c:pt>
                <c:pt idx="42">
                  <c:v>5995</c:v>
                </c:pt>
                <c:pt idx="43">
                  <c:v>6009</c:v>
                </c:pt>
                <c:pt idx="44">
                  <c:v>6062</c:v>
                </c:pt>
                <c:pt idx="45">
                  <c:v>6106</c:v>
                </c:pt>
                <c:pt idx="46">
                  <c:v>6237</c:v>
                </c:pt>
                <c:pt idx="47">
                  <c:v>6237</c:v>
                </c:pt>
                <c:pt idx="48">
                  <c:v>6295</c:v>
                </c:pt>
                <c:pt idx="49">
                  <c:v>6480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EF32-4FBA-828C-5F1E4BE93599}"/>
            </c:ext>
          </c:extLst>
        </c:ser>
        <c:ser>
          <c:idx val="2"/>
          <c:order val="2"/>
          <c:tx>
            <c:strRef>
              <c:f>'Titelbl(Z)'!$D$1</c:f>
              <c:strCache>
                <c:ptCount val="1"/>
                <c:pt idx="0">
                  <c:v>Steuereinnahmen</c:v>
                </c:pt>
              </c:strCache>
            </c:strRef>
          </c:tx>
          <c:spPr>
            <a:ln w="25400">
              <a:solidFill>
                <a:srgbClr val="00A0DD"/>
              </a:solidFill>
              <a:prstDash val="solid"/>
            </a:ln>
          </c:spPr>
          <c:marker>
            <c:symbol val="none"/>
          </c:marker>
          <c:cat>
            <c:numRef>
              <c:f>'Titelbl(Z)'!$A$3:$A$52</c:f>
              <c:numCache>
                <c:formatCode>General</c:formatCode>
                <c:ptCount val="50"/>
                <c:pt idx="0">
                  <c:v>1953</c:v>
                </c:pt>
                <c:pt idx="1">
                  <c:v>1954</c:v>
                </c:pt>
                <c:pt idx="2">
                  <c:v>1955</c:v>
                </c:pt>
                <c:pt idx="3">
                  <c:v>1956</c:v>
                </c:pt>
                <c:pt idx="4">
                  <c:v>1957</c:v>
                </c:pt>
                <c:pt idx="5">
                  <c:v>1958</c:v>
                </c:pt>
                <c:pt idx="6">
                  <c:v>1959</c:v>
                </c:pt>
                <c:pt idx="7">
                  <c:v>1960</c:v>
                </c:pt>
                <c:pt idx="8">
                  <c:v>1961</c:v>
                </c:pt>
                <c:pt idx="9">
                  <c:v>1962</c:v>
                </c:pt>
                <c:pt idx="10">
                  <c:v>1963</c:v>
                </c:pt>
                <c:pt idx="11">
                  <c:v>1964</c:v>
                </c:pt>
                <c:pt idx="12">
                  <c:v>1965</c:v>
                </c:pt>
                <c:pt idx="13">
                  <c:v>1966</c:v>
                </c:pt>
                <c:pt idx="14">
                  <c:v>1967</c:v>
                </c:pt>
                <c:pt idx="15">
                  <c:v>1968</c:v>
                </c:pt>
                <c:pt idx="16">
                  <c:v>1969</c:v>
                </c:pt>
                <c:pt idx="17">
                  <c:v>1970</c:v>
                </c:pt>
                <c:pt idx="18">
                  <c:v>1971</c:v>
                </c:pt>
                <c:pt idx="19">
                  <c:v>1972</c:v>
                </c:pt>
                <c:pt idx="20">
                  <c:v>1973</c:v>
                </c:pt>
                <c:pt idx="21">
                  <c:v>1974</c:v>
                </c:pt>
                <c:pt idx="22">
                  <c:v>1975</c:v>
                </c:pt>
                <c:pt idx="23">
                  <c:v>1976</c:v>
                </c:pt>
                <c:pt idx="24">
                  <c:v>1977</c:v>
                </c:pt>
                <c:pt idx="25">
                  <c:v>1978</c:v>
                </c:pt>
                <c:pt idx="26">
                  <c:v>1979</c:v>
                </c:pt>
                <c:pt idx="27">
                  <c:v>1980</c:v>
                </c:pt>
                <c:pt idx="28">
                  <c:v>1981</c:v>
                </c:pt>
                <c:pt idx="29">
                  <c:v>1982</c:v>
                </c:pt>
                <c:pt idx="30">
                  <c:v>1983</c:v>
                </c:pt>
                <c:pt idx="31">
                  <c:v>1984</c:v>
                </c:pt>
                <c:pt idx="32">
                  <c:v>1985</c:v>
                </c:pt>
                <c:pt idx="33">
                  <c:v>1986</c:v>
                </c:pt>
                <c:pt idx="34">
                  <c:v>1987</c:v>
                </c:pt>
                <c:pt idx="35">
                  <c:v>1988</c:v>
                </c:pt>
                <c:pt idx="36">
                  <c:v>1989</c:v>
                </c:pt>
                <c:pt idx="37">
                  <c:v>1990</c:v>
                </c:pt>
                <c:pt idx="38">
                  <c:v>1991</c:v>
                </c:pt>
                <c:pt idx="39">
                  <c:v>1992</c:v>
                </c:pt>
                <c:pt idx="40">
                  <c:v>1993</c:v>
                </c:pt>
                <c:pt idx="41">
                  <c:v>1994</c:v>
                </c:pt>
                <c:pt idx="42">
                  <c:v>1995</c:v>
                </c:pt>
                <c:pt idx="43">
                  <c:v>1996</c:v>
                </c:pt>
                <c:pt idx="44">
                  <c:v>1997</c:v>
                </c:pt>
                <c:pt idx="45">
                  <c:v>1998</c:v>
                </c:pt>
                <c:pt idx="46">
                  <c:v>1999</c:v>
                </c:pt>
                <c:pt idx="47">
                  <c:v>2000</c:v>
                </c:pt>
                <c:pt idx="48">
                  <c:v>2001</c:v>
                </c:pt>
                <c:pt idx="49">
                  <c:v>2002</c:v>
                </c:pt>
              </c:numCache>
            </c:numRef>
          </c:cat>
          <c:val>
            <c:numRef>
              <c:f>'Titelbl(Z)'!$D$3:$D$52</c:f>
              <c:numCache>
                <c:formatCode>#,##0\ </c:formatCode>
                <c:ptCount val="50"/>
                <c:pt idx="18">
                  <c:v>528.55330000000004</c:v>
                </c:pt>
                <c:pt idx="19">
                  <c:v>675.3981</c:v>
                </c:pt>
                <c:pt idx="20">
                  <c:v>848.48090000000002</c:v>
                </c:pt>
                <c:pt idx="21">
                  <c:v>1124.3775000000001</c:v>
                </c:pt>
                <c:pt idx="22">
                  <c:v>1308.7846</c:v>
                </c:pt>
                <c:pt idx="23">
                  <c:v>1345.1451999999999</c:v>
                </c:pt>
                <c:pt idx="24">
                  <c:v>1325.8115</c:v>
                </c:pt>
                <c:pt idx="25">
                  <c:v>1336.5884000000001</c:v>
                </c:pt>
                <c:pt idx="26">
                  <c:v>1362.1902</c:v>
                </c:pt>
                <c:pt idx="27">
                  <c:v>1415.8887999999999</c:v>
                </c:pt>
                <c:pt idx="28">
                  <c:v>1476.2294999999999</c:v>
                </c:pt>
                <c:pt idx="29">
                  <c:v>1540.7375</c:v>
                </c:pt>
                <c:pt idx="30">
                  <c:v>1695.5350000000001</c:v>
                </c:pt>
                <c:pt idx="31">
                  <c:v>1674.0446999999999</c:v>
                </c:pt>
                <c:pt idx="32">
                  <c:v>1748.944</c:v>
                </c:pt>
                <c:pt idx="33">
                  <c:v>1957.9771000000001</c:v>
                </c:pt>
                <c:pt idx="34">
                  <c:v>2133.2285999999999</c:v>
                </c:pt>
                <c:pt idx="35">
                  <c:v>2227.3020000000001</c:v>
                </c:pt>
                <c:pt idx="36">
                  <c:v>2331.5698000000002</c:v>
                </c:pt>
                <c:pt idx="37">
                  <c:v>2586.3618999999999</c:v>
                </c:pt>
                <c:pt idx="38">
                  <c:v>2823.8343</c:v>
                </c:pt>
                <c:pt idx="39">
                  <c:v>3067.9666999999999</c:v>
                </c:pt>
                <c:pt idx="40">
                  <c:v>3127.2999</c:v>
                </c:pt>
                <c:pt idx="41">
                  <c:v>3120.1972999999998</c:v>
                </c:pt>
                <c:pt idx="42">
                  <c:v>3176.8998000000001</c:v>
                </c:pt>
                <c:pt idx="43">
                  <c:v>3291.1183000000001</c:v>
                </c:pt>
                <c:pt idx="44">
                  <c:v>3291.1183000000001</c:v>
                </c:pt>
                <c:pt idx="45">
                  <c:v>3221.6893</c:v>
                </c:pt>
                <c:pt idx="46">
                  <c:v>3716.2646</c:v>
                </c:pt>
                <c:pt idx="47">
                  <c:v>3955.7968000000001</c:v>
                </c:pt>
                <c:pt idx="48">
                  <c:v>3955.7968000000001</c:v>
                </c:pt>
                <c:pt idx="49">
                  <c:v>3956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EF32-4FBA-828C-5F1E4BE93599}"/>
            </c:ext>
          </c:extLst>
        </c:ser>
        <c:ser>
          <c:idx val="3"/>
          <c:order val="3"/>
          <c:tx>
            <c:strRef>
              <c:f>'Titelbl(Z)'!$E$1</c:f>
              <c:strCache>
                <c:ptCount val="1"/>
                <c:pt idx="0">
                  <c:v>Arbeitsstätten</c:v>
                </c:pt>
              </c:strCache>
            </c:strRef>
          </c:tx>
          <c:spPr>
            <a:ln w="25400">
              <a:solidFill>
                <a:srgbClr val="00A0DD"/>
              </a:solidFill>
              <a:prstDash val="solid"/>
            </a:ln>
          </c:spPr>
          <c:marker>
            <c:symbol val="none"/>
          </c:marker>
          <c:cat>
            <c:numRef>
              <c:f>'Titelbl(Z)'!$A$3:$A$52</c:f>
              <c:numCache>
                <c:formatCode>General</c:formatCode>
                <c:ptCount val="50"/>
                <c:pt idx="0">
                  <c:v>1953</c:v>
                </c:pt>
                <c:pt idx="1">
                  <c:v>1954</c:v>
                </c:pt>
                <c:pt idx="2">
                  <c:v>1955</c:v>
                </c:pt>
                <c:pt idx="3">
                  <c:v>1956</c:v>
                </c:pt>
                <c:pt idx="4">
                  <c:v>1957</c:v>
                </c:pt>
                <c:pt idx="5">
                  <c:v>1958</c:v>
                </c:pt>
                <c:pt idx="6">
                  <c:v>1959</c:v>
                </c:pt>
                <c:pt idx="7">
                  <c:v>1960</c:v>
                </c:pt>
                <c:pt idx="8">
                  <c:v>1961</c:v>
                </c:pt>
                <c:pt idx="9">
                  <c:v>1962</c:v>
                </c:pt>
                <c:pt idx="10">
                  <c:v>1963</c:v>
                </c:pt>
                <c:pt idx="11">
                  <c:v>1964</c:v>
                </c:pt>
                <c:pt idx="12">
                  <c:v>1965</c:v>
                </c:pt>
                <c:pt idx="13">
                  <c:v>1966</c:v>
                </c:pt>
                <c:pt idx="14">
                  <c:v>1967</c:v>
                </c:pt>
                <c:pt idx="15">
                  <c:v>1968</c:v>
                </c:pt>
                <c:pt idx="16">
                  <c:v>1969</c:v>
                </c:pt>
                <c:pt idx="17">
                  <c:v>1970</c:v>
                </c:pt>
                <c:pt idx="18">
                  <c:v>1971</c:v>
                </c:pt>
                <c:pt idx="19">
                  <c:v>1972</c:v>
                </c:pt>
                <c:pt idx="20">
                  <c:v>1973</c:v>
                </c:pt>
                <c:pt idx="21">
                  <c:v>1974</c:v>
                </c:pt>
                <c:pt idx="22">
                  <c:v>1975</c:v>
                </c:pt>
                <c:pt idx="23">
                  <c:v>1976</c:v>
                </c:pt>
                <c:pt idx="24">
                  <c:v>1977</c:v>
                </c:pt>
                <c:pt idx="25">
                  <c:v>1978</c:v>
                </c:pt>
                <c:pt idx="26">
                  <c:v>1979</c:v>
                </c:pt>
                <c:pt idx="27">
                  <c:v>1980</c:v>
                </c:pt>
                <c:pt idx="28">
                  <c:v>1981</c:v>
                </c:pt>
                <c:pt idx="29">
                  <c:v>1982</c:v>
                </c:pt>
                <c:pt idx="30">
                  <c:v>1983</c:v>
                </c:pt>
                <c:pt idx="31">
                  <c:v>1984</c:v>
                </c:pt>
                <c:pt idx="32">
                  <c:v>1985</c:v>
                </c:pt>
                <c:pt idx="33">
                  <c:v>1986</c:v>
                </c:pt>
                <c:pt idx="34">
                  <c:v>1987</c:v>
                </c:pt>
                <c:pt idx="35">
                  <c:v>1988</c:v>
                </c:pt>
                <c:pt idx="36">
                  <c:v>1989</c:v>
                </c:pt>
                <c:pt idx="37">
                  <c:v>1990</c:v>
                </c:pt>
                <c:pt idx="38">
                  <c:v>1991</c:v>
                </c:pt>
                <c:pt idx="39">
                  <c:v>1992</c:v>
                </c:pt>
                <c:pt idx="40">
                  <c:v>1993</c:v>
                </c:pt>
                <c:pt idx="41">
                  <c:v>1994</c:v>
                </c:pt>
                <c:pt idx="42">
                  <c:v>1995</c:v>
                </c:pt>
                <c:pt idx="43">
                  <c:v>1996</c:v>
                </c:pt>
                <c:pt idx="44">
                  <c:v>1997</c:v>
                </c:pt>
                <c:pt idx="45">
                  <c:v>1998</c:v>
                </c:pt>
                <c:pt idx="46">
                  <c:v>1999</c:v>
                </c:pt>
                <c:pt idx="47">
                  <c:v>2000</c:v>
                </c:pt>
                <c:pt idx="48">
                  <c:v>2001</c:v>
                </c:pt>
                <c:pt idx="49">
                  <c:v>2002</c:v>
                </c:pt>
              </c:numCache>
            </c:numRef>
          </c:cat>
          <c:val>
            <c:numRef>
              <c:f>'Titelbl(Z)'!$E$3:$E$52</c:f>
              <c:numCache>
                <c:formatCode>General</c:formatCode>
                <c:ptCount val="50"/>
                <c:pt idx="3">
                  <c:v>258</c:v>
                </c:pt>
                <c:pt idx="4">
                  <c:v>267</c:v>
                </c:pt>
                <c:pt idx="5">
                  <c:v>276</c:v>
                </c:pt>
                <c:pt idx="6">
                  <c:v>285</c:v>
                </c:pt>
                <c:pt idx="7">
                  <c:v>294</c:v>
                </c:pt>
                <c:pt idx="8">
                  <c:v>303</c:v>
                </c:pt>
                <c:pt idx="9">
                  <c:v>312</c:v>
                </c:pt>
                <c:pt idx="10">
                  <c:v>321</c:v>
                </c:pt>
                <c:pt idx="11">
                  <c:v>330</c:v>
                </c:pt>
                <c:pt idx="12">
                  <c:v>339</c:v>
                </c:pt>
                <c:pt idx="13">
                  <c:v>348</c:v>
                </c:pt>
                <c:pt idx="14">
                  <c:v>354</c:v>
                </c:pt>
                <c:pt idx="15">
                  <c:v>359</c:v>
                </c:pt>
                <c:pt idx="16">
                  <c:v>365</c:v>
                </c:pt>
                <c:pt idx="17">
                  <c:v>371</c:v>
                </c:pt>
                <c:pt idx="18">
                  <c:v>377</c:v>
                </c:pt>
                <c:pt idx="19">
                  <c:v>382</c:v>
                </c:pt>
                <c:pt idx="20">
                  <c:v>388</c:v>
                </c:pt>
                <c:pt idx="21">
                  <c:v>394</c:v>
                </c:pt>
                <c:pt idx="22">
                  <c:v>399</c:v>
                </c:pt>
                <c:pt idx="23">
                  <c:v>405</c:v>
                </c:pt>
                <c:pt idx="24">
                  <c:v>437</c:v>
                </c:pt>
                <c:pt idx="25">
                  <c:v>469</c:v>
                </c:pt>
                <c:pt idx="26">
                  <c:v>501</c:v>
                </c:pt>
                <c:pt idx="27">
                  <c:v>534</c:v>
                </c:pt>
                <c:pt idx="28">
                  <c:v>566</c:v>
                </c:pt>
                <c:pt idx="29">
                  <c:v>598</c:v>
                </c:pt>
                <c:pt idx="30">
                  <c:v>630</c:v>
                </c:pt>
                <c:pt idx="31">
                  <c:v>663</c:v>
                </c:pt>
                <c:pt idx="32">
                  <c:v>695</c:v>
                </c:pt>
                <c:pt idx="33">
                  <c:v>727</c:v>
                </c:pt>
                <c:pt idx="34">
                  <c:v>753</c:v>
                </c:pt>
                <c:pt idx="35">
                  <c:v>780</c:v>
                </c:pt>
                <c:pt idx="36">
                  <c:v>806</c:v>
                </c:pt>
                <c:pt idx="37">
                  <c:v>832</c:v>
                </c:pt>
                <c:pt idx="38">
                  <c:v>858</c:v>
                </c:pt>
                <c:pt idx="39">
                  <c:v>885</c:v>
                </c:pt>
                <c:pt idx="40">
                  <c:v>885</c:v>
                </c:pt>
                <c:pt idx="41">
                  <c:v>885</c:v>
                </c:pt>
                <c:pt idx="42">
                  <c:v>885</c:v>
                </c:pt>
                <c:pt idx="43">
                  <c:v>885</c:v>
                </c:pt>
                <c:pt idx="44">
                  <c:v>885</c:v>
                </c:pt>
                <c:pt idx="45">
                  <c:v>955</c:v>
                </c:pt>
                <c:pt idx="46">
                  <c:v>904</c:v>
                </c:pt>
                <c:pt idx="47">
                  <c:v>904</c:v>
                </c:pt>
                <c:pt idx="48">
                  <c:v>904</c:v>
                </c:pt>
                <c:pt idx="49">
                  <c:v>904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EF32-4FBA-828C-5F1E4BE93599}"/>
            </c:ext>
          </c:extLst>
        </c:ser>
        <c:ser>
          <c:idx val="4"/>
          <c:order val="4"/>
          <c:spPr>
            <a:ln w="12700">
              <a:solidFill>
                <a:srgbClr val="8ECDF0"/>
              </a:solidFill>
              <a:prstDash val="solid"/>
            </a:ln>
          </c:spPr>
          <c:marker>
            <c:symbol val="none"/>
          </c:marker>
          <c:cat>
            <c:numRef>
              <c:f>'Titelbl(Z)'!$A$3:$A$48</c:f>
              <c:numCache>
                <c:formatCode>General</c:formatCode>
                <c:ptCount val="46"/>
                <c:pt idx="0">
                  <c:v>1953</c:v>
                </c:pt>
                <c:pt idx="1">
                  <c:v>1954</c:v>
                </c:pt>
                <c:pt idx="2">
                  <c:v>1955</c:v>
                </c:pt>
                <c:pt idx="3">
                  <c:v>1956</c:v>
                </c:pt>
                <c:pt idx="4">
                  <c:v>1957</c:v>
                </c:pt>
                <c:pt idx="5">
                  <c:v>1958</c:v>
                </c:pt>
                <c:pt idx="6">
                  <c:v>1959</c:v>
                </c:pt>
                <c:pt idx="7">
                  <c:v>1960</c:v>
                </c:pt>
                <c:pt idx="8">
                  <c:v>1961</c:v>
                </c:pt>
                <c:pt idx="9">
                  <c:v>1962</c:v>
                </c:pt>
                <c:pt idx="10">
                  <c:v>1963</c:v>
                </c:pt>
                <c:pt idx="11">
                  <c:v>1964</c:v>
                </c:pt>
                <c:pt idx="12">
                  <c:v>1965</c:v>
                </c:pt>
                <c:pt idx="13">
                  <c:v>1966</c:v>
                </c:pt>
                <c:pt idx="14">
                  <c:v>1967</c:v>
                </c:pt>
                <c:pt idx="15">
                  <c:v>1968</c:v>
                </c:pt>
                <c:pt idx="16">
                  <c:v>1969</c:v>
                </c:pt>
                <c:pt idx="17">
                  <c:v>1970</c:v>
                </c:pt>
                <c:pt idx="18">
                  <c:v>1971</c:v>
                </c:pt>
                <c:pt idx="19">
                  <c:v>1972</c:v>
                </c:pt>
                <c:pt idx="20">
                  <c:v>1973</c:v>
                </c:pt>
                <c:pt idx="21">
                  <c:v>1974</c:v>
                </c:pt>
                <c:pt idx="22">
                  <c:v>1975</c:v>
                </c:pt>
                <c:pt idx="23">
                  <c:v>1976</c:v>
                </c:pt>
                <c:pt idx="24">
                  <c:v>1977</c:v>
                </c:pt>
                <c:pt idx="25">
                  <c:v>1978</c:v>
                </c:pt>
                <c:pt idx="26">
                  <c:v>1979</c:v>
                </c:pt>
                <c:pt idx="27">
                  <c:v>1980</c:v>
                </c:pt>
                <c:pt idx="28">
                  <c:v>1981</c:v>
                </c:pt>
                <c:pt idx="29">
                  <c:v>1982</c:v>
                </c:pt>
                <c:pt idx="30">
                  <c:v>1983</c:v>
                </c:pt>
                <c:pt idx="31">
                  <c:v>1984</c:v>
                </c:pt>
                <c:pt idx="32">
                  <c:v>1985</c:v>
                </c:pt>
                <c:pt idx="33">
                  <c:v>1986</c:v>
                </c:pt>
                <c:pt idx="34">
                  <c:v>1987</c:v>
                </c:pt>
                <c:pt idx="35">
                  <c:v>1988</c:v>
                </c:pt>
                <c:pt idx="36">
                  <c:v>1989</c:v>
                </c:pt>
                <c:pt idx="37">
                  <c:v>1990</c:v>
                </c:pt>
                <c:pt idx="38">
                  <c:v>1991</c:v>
                </c:pt>
                <c:pt idx="39">
                  <c:v>1992</c:v>
                </c:pt>
                <c:pt idx="40">
                  <c:v>1993</c:v>
                </c:pt>
                <c:pt idx="41">
                  <c:v>1994</c:v>
                </c:pt>
                <c:pt idx="42">
                  <c:v>1995</c:v>
                </c:pt>
                <c:pt idx="43">
                  <c:v>1996</c:v>
                </c:pt>
                <c:pt idx="44">
                  <c:v>1997</c:v>
                </c:pt>
                <c:pt idx="45">
                  <c:v>1998</c:v>
                </c:pt>
              </c:numCache>
            </c:numRef>
          </c:cat>
          <c:val>
            <c:numRef>
              <c:f>'Titelbl(Z)'!#REF!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EF32-4FBA-828C-5F1E4BE935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417518704"/>
        <c:axId val="1"/>
      </c:lineChart>
      <c:catAx>
        <c:axId val="141751870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de-CH"/>
                  <a:t>Jahre</a:t>
                </a:r>
              </a:p>
            </c:rich>
          </c:tx>
          <c:layout>
            <c:manualLayout>
              <c:xMode val="edge"/>
              <c:yMode val="edge"/>
              <c:x val="0.50868141798471744"/>
              <c:y val="0.95759233926128595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"/>
        <c:crosses val="autoZero"/>
        <c:auto val="0"/>
        <c:lblAlgn val="ctr"/>
        <c:lblOffset val="100"/>
        <c:tickLblSkip val="3"/>
        <c:tickMarkSkip val="1"/>
        <c:noMultiLvlLbl val="0"/>
      </c:catAx>
      <c:valAx>
        <c:axId val="1"/>
        <c:scaling>
          <c:orientation val="minMax"/>
          <c:max val="130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\ \ \ \ 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417518704"/>
        <c:crosses val="autoZero"/>
        <c:crossBetween val="midCat"/>
        <c:majorUnit val="100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BEE1F6"/>
    </a:solidFill>
    <a:ln w="12700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>
      <c:oddHeader>&amp;B</c:oddHeader>
      <c:oddFooter>Seite &amp;S</c:oddFooter>
    </c:headerFooter>
    <c:pageMargins b="0.984251969" l="0.78740157499999996" r="0.78740157499999996" t="0.984251969" header="0.4921259845" footer="0.4921259845"/>
    <c:pageSetup paperSize="9" orientation="landscape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de-CH"/>
              <a:t>Ertrag / Aufwand</a:t>
            </a:r>
          </a:p>
        </c:rich>
      </c:tx>
      <c:layout>
        <c:manualLayout>
          <c:xMode val="edge"/>
          <c:yMode val="edge"/>
          <c:x val="0.34448160535117056"/>
          <c:y val="3.7037228408298241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hPercent val="59"/>
      <c:rotY val="20"/>
      <c:depthPercent val="2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sideWall>
    <c:backWall>
      <c:thickness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0.33110367892976589"/>
          <c:y val="0.16402201152246362"/>
          <c:w val="0.59197324414715724"/>
          <c:h val="0.67196114397912521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Finanz2!$D$5:$D$6</c:f>
              <c:strCache>
                <c:ptCount val="2"/>
                <c:pt idx="0">
                  <c:v>Aktive</c:v>
                </c:pt>
                <c:pt idx="1">
                  <c:v>Ertrag</c:v>
                </c:pt>
              </c:strCache>
            </c:strRef>
          </c:tx>
          <c:spPr>
            <a:solidFill>
              <a:srgbClr val="A6D7F3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Finanz2!$A$7:$A$9</c:f>
              <c:numCache>
                <c:formatCode>General</c:formatCode>
                <c:ptCount val="3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</c:numCache>
            </c:numRef>
          </c:cat>
          <c:val>
            <c:numRef>
              <c:f>Finanz2!$D$7:$D$9</c:f>
              <c:numCache>
                <c:formatCode>#,##0\ \ \ </c:formatCode>
                <c:ptCount val="3"/>
                <c:pt idx="0">
                  <c:v>20747979.600000001</c:v>
                </c:pt>
                <c:pt idx="1">
                  <c:v>16218484</c:v>
                </c:pt>
                <c:pt idx="2">
                  <c:v>17996765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1DC-4CD7-B797-201B797BB210}"/>
            </c:ext>
          </c:extLst>
        </c:ser>
        <c:ser>
          <c:idx val="1"/>
          <c:order val="1"/>
          <c:tx>
            <c:strRef>
              <c:f>Finanz2!$E$5:$E$6</c:f>
              <c:strCache>
                <c:ptCount val="2"/>
                <c:pt idx="0">
                  <c:v>Passive</c:v>
                </c:pt>
                <c:pt idx="1">
                  <c:v>Aufwand</c:v>
                </c:pt>
              </c:strCache>
            </c:strRef>
          </c:tx>
          <c:spPr>
            <a:solidFill>
              <a:srgbClr val="A7A7A7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Finanz2!$A$7:$A$9</c:f>
              <c:numCache>
                <c:formatCode>General</c:formatCode>
                <c:ptCount val="3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</c:numCache>
            </c:numRef>
          </c:cat>
          <c:val>
            <c:numRef>
              <c:f>Finanz2!$E$7:$E$9</c:f>
              <c:numCache>
                <c:formatCode>#,##0\ \ \ </c:formatCode>
                <c:ptCount val="3"/>
                <c:pt idx="0">
                  <c:v>-1069034.8500000001</c:v>
                </c:pt>
                <c:pt idx="1">
                  <c:v>-115038</c:v>
                </c:pt>
                <c:pt idx="2">
                  <c:v>-147818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1DC-4CD7-B797-201B797BB2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gapDepth val="0"/>
        <c:shape val="box"/>
        <c:axId val="1518948944"/>
        <c:axId val="1"/>
        <c:axId val="0"/>
      </c:bar3DChart>
      <c:catAx>
        <c:axId val="15189489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de-CH"/>
                  <a:t>Fr.</a:t>
                </a:r>
              </a:p>
            </c:rich>
          </c:tx>
          <c:layout>
            <c:manualLayout>
              <c:xMode val="edge"/>
              <c:yMode val="edge"/>
              <c:x val="0.14381270903010032"/>
              <c:y val="0.1111116852248947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\ 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18948944"/>
        <c:crosses val="autoZero"/>
        <c:crossBetween val="between"/>
        <c:majorUnit val="3000000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BEE1F6"/>
    </a:solidFill>
    <a:ln w="12700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>
      <c:oddHeader>&amp;B</c:oddHeader>
      <c:oddFooter>Seite &amp;S</c:oddFooter>
    </c:headerFooter>
    <c:pageMargins b="0.984251969" l="0.78740157499999996" r="0.78740157499999996" t="0.984251969" header="0.4921259845" footer="0.4921259845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de-CH"/>
              <a:t>Differenz / Nettoertrag</a:t>
            </a:r>
          </a:p>
        </c:rich>
      </c:tx>
      <c:layout>
        <c:manualLayout>
          <c:xMode val="edge"/>
          <c:yMode val="edge"/>
          <c:x val="0.288321681686391"/>
          <c:y val="4.2105371364544009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hPercent val="68"/>
      <c:rotY val="20"/>
      <c:depthPercent val="2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sideWall>
    <c:backWall>
      <c:thickness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0.32846773863006573"/>
          <c:y val="0.14210562835533602"/>
          <c:w val="0.50365053256610071"/>
          <c:h val="0.66315959899156818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Finanz2!$F$5:$F$6</c:f>
              <c:strCache>
                <c:ptCount val="2"/>
                <c:pt idx="0">
                  <c:v>Passive</c:v>
                </c:pt>
                <c:pt idx="1">
                  <c:v>Differenz</c:v>
                </c:pt>
              </c:strCache>
            </c:strRef>
          </c:tx>
          <c:spPr>
            <a:solidFill>
              <a:srgbClr val="A6D7F3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Finanz2!$A$7:$A$9</c:f>
              <c:numCache>
                <c:formatCode>General</c:formatCode>
                <c:ptCount val="3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</c:numCache>
            </c:numRef>
          </c:cat>
          <c:val>
            <c:numRef>
              <c:f>Finanz2!$F$7:$F$9</c:f>
              <c:numCache>
                <c:formatCode>#,##0\ \ \ </c:formatCode>
                <c:ptCount val="3"/>
                <c:pt idx="0">
                  <c:v>19678944.75</c:v>
                </c:pt>
                <c:pt idx="1">
                  <c:v>16103446</c:v>
                </c:pt>
                <c:pt idx="2">
                  <c:v>17848947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E2A-48B8-A22E-951F038D30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gapDepth val="0"/>
        <c:shape val="box"/>
        <c:axId val="1518950864"/>
        <c:axId val="1"/>
        <c:axId val="0"/>
      </c:bar3DChart>
      <c:catAx>
        <c:axId val="15189508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210000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de-CH"/>
                  <a:t>Fr.</a:t>
                </a:r>
              </a:p>
            </c:rich>
          </c:tx>
          <c:layout>
            <c:manualLayout>
              <c:xMode val="edge"/>
              <c:yMode val="edge"/>
              <c:x val="0.11313888775035597"/>
              <c:y val="0.1157897712524960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\ 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18950864"/>
        <c:crosses val="autoZero"/>
        <c:crossBetween val="between"/>
        <c:majorUnit val="3000000"/>
        <c:minorUnit val="3000000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BEE1F6"/>
    </a:solidFill>
    <a:ln w="12700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>
      <c:oddHeader>&amp;B</c:oddHeader>
      <c:oddFooter>Seite &amp;S</c:oddFooter>
    </c:headerFooter>
    <c:pageMargins b="0.984251969" l="0.78740157499999996" r="0.78740157499999996" t="0.984251969" header="0.4921259845" footer="0.4921259845"/>
    <c:pageSetup paperSize="9" orientation="landscape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de-CH"/>
              <a:t>Erträge</a:t>
            </a:r>
          </a:p>
        </c:rich>
      </c:tx>
      <c:layout>
        <c:manualLayout>
          <c:xMode val="edge"/>
          <c:yMode val="edge"/>
          <c:x val="0.45868465430016864"/>
          <c:y val="2.7777903365086828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hPercent val="59"/>
      <c:rotY val="20"/>
      <c:depthPercent val="2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sideWall>
    <c:backWall>
      <c:thickness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0.26475548060708265"/>
          <c:y val="0.12500056514289073"/>
          <c:w val="0.36930860033726814"/>
          <c:h val="0.70833653580971412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Finanz2!$B$31:$B$32</c:f>
              <c:strCache>
                <c:ptCount val="2"/>
                <c:pt idx="0">
                  <c:v>Handänderungssteuern</c:v>
                </c:pt>
                <c:pt idx="1">
                  <c:v>Rechnung</c:v>
                </c:pt>
              </c:strCache>
            </c:strRef>
          </c:tx>
          <c:spPr>
            <a:solidFill>
              <a:srgbClr val="A6D7F3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Finanz2!$A$33:$A$35</c:f>
              <c:numCache>
                <c:formatCode>General</c:formatCode>
                <c:ptCount val="3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</c:numCache>
            </c:numRef>
          </c:cat>
          <c:val>
            <c:numRef>
              <c:f>Finanz2!$B$33:$B$35</c:f>
              <c:numCache>
                <c:formatCode>#,##0.00\ \ </c:formatCode>
                <c:ptCount val="3"/>
                <c:pt idx="0">
                  <c:v>1688952.6</c:v>
                </c:pt>
                <c:pt idx="1">
                  <c:v>623588.30000000005</c:v>
                </c:pt>
                <c:pt idx="2">
                  <c:v>1527409.55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260-450A-9332-8EE1996A726E}"/>
            </c:ext>
          </c:extLst>
        </c:ser>
        <c:ser>
          <c:idx val="1"/>
          <c:order val="1"/>
          <c:tx>
            <c:strRef>
              <c:f>Finanz2!$D$31:$D$32</c:f>
              <c:strCache>
                <c:ptCount val="2"/>
                <c:pt idx="0">
                  <c:v>Grundstückgewinnsteuern</c:v>
                </c:pt>
                <c:pt idx="1">
                  <c:v>Rechnung</c:v>
                </c:pt>
              </c:strCache>
            </c:strRef>
          </c:tx>
          <c:spPr>
            <a:solidFill>
              <a:srgbClr val="A7A7A7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Finanz2!$A$33:$A$35</c:f>
              <c:numCache>
                <c:formatCode>General</c:formatCode>
                <c:ptCount val="3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</c:numCache>
            </c:numRef>
          </c:cat>
          <c:val>
            <c:numRef>
              <c:f>Finanz2!$D$33:$D$35</c:f>
              <c:numCache>
                <c:formatCode>#,##0.00\ \ </c:formatCode>
                <c:ptCount val="3"/>
                <c:pt idx="0">
                  <c:v>3583993.7</c:v>
                </c:pt>
                <c:pt idx="1">
                  <c:v>1711917</c:v>
                </c:pt>
                <c:pt idx="2">
                  <c:v>1218704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260-450A-9332-8EE1996A72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gapDepth val="0"/>
        <c:shape val="box"/>
        <c:axId val="1518977264"/>
        <c:axId val="1"/>
        <c:axId val="0"/>
      </c:bar3DChart>
      <c:catAx>
        <c:axId val="15189772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de-CH"/>
                  <a:t>Fr.</a:t>
                </a:r>
              </a:p>
            </c:rich>
          </c:tx>
          <c:layout>
            <c:manualLayout>
              <c:xMode val="edge"/>
              <c:yMode val="edge"/>
              <c:x val="0.18043844856661045"/>
              <c:y val="9.2593011216956095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\ \ 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18977264"/>
        <c:crosses val="autoZero"/>
        <c:crossBetween val="between"/>
        <c:majorUnit val="1000000"/>
      </c:valAx>
      <c:spPr>
        <a:noFill/>
        <a:ln w="25400">
          <a:noFill/>
        </a:ln>
      </c:spPr>
    </c:plotArea>
    <c:legend>
      <c:legendPos val="r"/>
      <c:legendEntry>
        <c:idx val="0"/>
        <c:txPr>
          <a:bodyPr/>
          <a:lstStyle/>
          <a:p>
            <a:pPr>
              <a:defRPr sz="73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</c:legendEntry>
      <c:legendEntry>
        <c:idx val="1"/>
        <c:txPr>
          <a:bodyPr/>
          <a:lstStyle/>
          <a:p>
            <a:pPr>
              <a:defRPr sz="73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</c:legendEntry>
      <c:layout>
        <c:manualLayout>
          <c:xMode val="edge"/>
          <c:yMode val="edge"/>
          <c:x val="0.66104553119730181"/>
          <c:y val="0.24074182916408585"/>
          <c:w val="0.28161888701517707"/>
          <c:h val="0.31481623813765075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de-DE"/>
        </a:p>
      </c:txPr>
    </c:legend>
    <c:plotVisOnly val="1"/>
    <c:dispBlanksAs val="gap"/>
    <c:showDLblsOverMax val="0"/>
  </c:chart>
  <c:spPr>
    <a:solidFill>
      <a:srgbClr val="BEE1F6"/>
    </a:solidFill>
    <a:ln w="12700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>
      <c:oddHeader>&amp;B</c:oddHeader>
      <c:oddFooter>Seite &amp;S</c:oddFooter>
    </c:headerFooter>
    <c:pageMargins b="0.984251969" l="0.78740157499999996" r="0.78740157499999996" t="0.984251969" header="0.4921259845" footer="0.4921259845"/>
    <c:pageSetup paperSize="9" orientation="landscape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853448275862069"/>
          <c:y val="0.16666717849344811"/>
          <c:w val="0.77370689655172409"/>
          <c:h val="0.6100647665609232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Finanz3!$A$7</c:f>
              <c:strCache>
                <c:ptCount val="1"/>
                <c:pt idx="0">
                  <c:v>Selbstfinanzierungsgrad in %</c:v>
                </c:pt>
              </c:strCache>
            </c:strRef>
          </c:tx>
          <c:spPr>
            <a:pattFill prst="pct25">
              <a:fgClr>
                <a:srgbClr xmlns:mc="http://schemas.openxmlformats.org/markup-compatibility/2006" xmlns:a14="http://schemas.microsoft.com/office/drawing/2010/main" val="BEE1F6" mc:Ignorable="a14" a14:legacySpreadsheetColorIndex="41"/>
              </a:fgClr>
              <a:bgClr>
                <a:srgbClr xmlns:mc="http://schemas.openxmlformats.org/markup-compatibility/2006" xmlns:a14="http://schemas.microsoft.com/office/drawing/2010/main" val="BEE1F6" mc:Ignorable="a14" a14:legacySpreadsheetColorIndex="41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Finanz3!$C$3:$L$3</c:f>
              <c:strCache>
                <c:ptCount val="10"/>
                <c:pt idx="0">
                  <c:v>1993</c:v>
                </c:pt>
                <c:pt idx="1">
                  <c:v>1994</c:v>
                </c:pt>
                <c:pt idx="2">
                  <c:v>1995</c:v>
                </c:pt>
                <c:pt idx="3">
                  <c:v>1996</c:v>
                </c:pt>
                <c:pt idx="4">
                  <c:v>1997</c:v>
                </c:pt>
                <c:pt idx="5">
                  <c:v>1998</c:v>
                </c:pt>
                <c:pt idx="6">
                  <c:v>1999</c:v>
                </c:pt>
                <c:pt idx="7">
                  <c:v>2000</c:v>
                </c:pt>
                <c:pt idx="8">
                  <c:v>2001</c:v>
                </c:pt>
                <c:pt idx="9">
                  <c:v>  2002</c:v>
                </c:pt>
              </c:strCache>
            </c:strRef>
          </c:cat>
          <c:val>
            <c:numRef>
              <c:f>Finanz3!$C$7:$L$7</c:f>
              <c:numCache>
                <c:formatCode>#,##0.00\ </c:formatCode>
                <c:ptCount val="10"/>
                <c:pt idx="0">
                  <c:v>131.90184049079755</c:v>
                </c:pt>
                <c:pt idx="1">
                  <c:v>100.43478260869567</c:v>
                </c:pt>
                <c:pt idx="2">
                  <c:v>112.00545702592089</c:v>
                </c:pt>
                <c:pt idx="3">
                  <c:v>32.599837000814993</c:v>
                </c:pt>
                <c:pt idx="4">
                  <c:v>52.448545067423701</c:v>
                </c:pt>
                <c:pt idx="5">
                  <c:v>158.44618674269424</c:v>
                </c:pt>
                <c:pt idx="6">
                  <c:v>114.28571428571428</c:v>
                </c:pt>
                <c:pt idx="7">
                  <c:v>892.19512195121956</c:v>
                </c:pt>
                <c:pt idx="8">
                  <c:v>22.103658536585368</c:v>
                </c:pt>
                <c:pt idx="9">
                  <c:v>47.6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B18-4C9A-9F22-2D16A81C35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18971024"/>
        <c:axId val="1"/>
      </c:barChart>
      <c:lineChart>
        <c:grouping val="standard"/>
        <c:varyColors val="0"/>
        <c:ser>
          <c:idx val="3"/>
          <c:order val="1"/>
          <c:tx>
            <c:strRef>
              <c:f>Finanz3!$A$16</c:f>
              <c:strCache>
                <c:ptCount val="1"/>
                <c:pt idx="0">
                  <c:v>Nettovermögen pro Einwohner in Fr</c:v>
                </c:pt>
              </c:strCache>
            </c:strRef>
          </c:tx>
          <c:spPr>
            <a:ln w="25400">
              <a:solidFill>
                <a:srgbClr val="00A0DD"/>
              </a:solidFill>
              <a:prstDash val="solid"/>
            </a:ln>
          </c:spPr>
          <c:marker>
            <c:symbol val="none"/>
          </c:marker>
          <c:cat>
            <c:strRef>
              <c:f>Finanz3!$C$3:$N$3</c:f>
              <c:strCache>
                <c:ptCount val="11"/>
                <c:pt idx="0">
                  <c:v>1993</c:v>
                </c:pt>
                <c:pt idx="1">
                  <c:v>1994</c:v>
                </c:pt>
                <c:pt idx="2">
                  <c:v>1995</c:v>
                </c:pt>
                <c:pt idx="3">
                  <c:v>1996</c:v>
                </c:pt>
                <c:pt idx="4">
                  <c:v>1997</c:v>
                </c:pt>
                <c:pt idx="5">
                  <c:v>1998</c:v>
                </c:pt>
                <c:pt idx="6">
                  <c:v>1999</c:v>
                </c:pt>
                <c:pt idx="7">
                  <c:v>2000</c:v>
                </c:pt>
                <c:pt idx="8">
                  <c:v>2001</c:v>
                </c:pt>
                <c:pt idx="9">
                  <c:v>  2002</c:v>
                </c:pt>
                <c:pt idx="10">
                  <c:v>Ø 93/02</c:v>
                </c:pt>
              </c:strCache>
            </c:strRef>
          </c:cat>
          <c:val>
            <c:numRef>
              <c:f>Finanz3!$C$16:$L$16</c:f>
              <c:numCache>
                <c:formatCode>#,##0\ </c:formatCode>
                <c:ptCount val="10"/>
                <c:pt idx="0">
                  <c:v>1697.3592772758855</c:v>
                </c:pt>
                <c:pt idx="1">
                  <c:v>1701.0533646731094</c:v>
                </c:pt>
                <c:pt idx="2">
                  <c:v>1801.7461857306635</c:v>
                </c:pt>
                <c:pt idx="3">
                  <c:v>2911.5291152911536</c:v>
                </c:pt>
                <c:pt idx="4">
                  <c:v>2607.3980283982983</c:v>
                </c:pt>
                <c:pt idx="5">
                  <c:v>3357.0855972209865</c:v>
                </c:pt>
                <c:pt idx="6">
                  <c:v>3276.4355742296925</c:v>
                </c:pt>
                <c:pt idx="7">
                  <c:v>4665.5888359428172</c:v>
                </c:pt>
                <c:pt idx="8">
                  <c:v>4616.0915698888784</c:v>
                </c:pt>
                <c:pt idx="9">
                  <c:v>4259.4998376096137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B18-4C9A-9F22-2D16A81C35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1518971024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de-CH"/>
                  <a:t>Jahre</a:t>
                </a:r>
              </a:p>
            </c:rich>
          </c:tx>
          <c:layout>
            <c:manualLayout>
              <c:xMode val="edge"/>
              <c:yMode val="edge"/>
              <c:x val="0.47198275862068967"/>
              <c:y val="0.92138647733170365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-2500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"/>
        <c:crossesAt val="0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1000"/>
          <c:min val="-1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de-CH"/>
                  <a:t>(SFG) % </a:t>
                </a:r>
              </a:p>
            </c:rich>
          </c:tx>
          <c:layout>
            <c:manualLayout>
              <c:xMode val="edge"/>
              <c:yMode val="edge"/>
              <c:x val="3.4482758620689655E-2"/>
              <c:y val="7.861659362898496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18971024"/>
        <c:crosses val="autoZero"/>
        <c:crossBetween val="between"/>
        <c:majorUnit val="100"/>
        <c:minorUnit val="100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At val="0"/>
        <c:auto val="0"/>
        <c:lblAlgn val="ctr"/>
        <c:lblOffset val="100"/>
        <c:noMultiLvlLbl val="0"/>
      </c:catAx>
      <c:valAx>
        <c:axId val="4"/>
        <c:scaling>
          <c:orientation val="minMax"/>
          <c:max val="10000"/>
          <c:min val="-1000"/>
        </c:scaling>
        <c:delete val="0"/>
        <c:axPos val="r"/>
        <c:title>
          <c:tx>
            <c:rich>
              <a:bodyPr rot="0" vert="horz"/>
              <a:lstStyle/>
              <a:p>
                <a:pPr algn="ctr"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de-CH"/>
                  <a:t>Fr. (NV/E)</a:t>
                </a:r>
              </a:p>
            </c:rich>
          </c:tx>
          <c:layout>
            <c:manualLayout>
              <c:xMode val="edge"/>
              <c:yMode val="edge"/>
              <c:x val="0.87068965517241381"/>
              <c:y val="8.1761257374144358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\ 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3"/>
        <c:crosses val="max"/>
        <c:crossBetween val="between"/>
        <c:majorUnit val="1000"/>
      </c:valAx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solidFill>
      <a:srgbClr val="BEE1F6"/>
    </a:solidFill>
    <a:ln w="12700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>
      <c:oddHeader>&amp;B</c:oddHeader>
      <c:oddFooter>Seite &amp;S</c:oddFooter>
    </c:headerFooter>
    <c:pageMargins b="0.984251969" l="0.78740157499999996" r="0.78740157499999996" t="0.984251969" header="0.51181102300000003" footer="0.51181102300000003"/>
    <c:pageSetup paperSize="9" orientation="landscape" horizontalDpi="300" verticalDpi="300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5238306136413459E-2"/>
          <c:y val="0.23174675020693888"/>
          <c:w val="0.86621507009785581"/>
          <c:h val="0.60635108615788125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Finanz3!$A$12</c:f>
              <c:strCache>
                <c:ptCount val="1"/>
                <c:pt idx="0">
                  <c:v>NZ in % der einf. Staatssteuern</c:v>
                </c:pt>
              </c:strCache>
            </c:strRef>
          </c:tx>
          <c:spPr>
            <a:pattFill prst="pct20">
              <a:fgClr>
                <a:srgbClr xmlns:mc="http://schemas.openxmlformats.org/markup-compatibility/2006" xmlns:a14="http://schemas.microsoft.com/office/drawing/2010/main" val="BEE1F6" mc:Ignorable="a14" a14:legacySpreadsheetColorIndex="41"/>
              </a:fgClr>
              <a:bgClr>
                <a:srgbClr xmlns:mc="http://schemas.openxmlformats.org/markup-compatibility/2006" xmlns:a14="http://schemas.microsoft.com/office/drawing/2010/main" val="BEE1F6" mc:Ignorable="a14" a14:legacySpreadsheetColorIndex="41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trendline>
            <c:spPr>
              <a:ln w="25400">
                <a:solidFill>
                  <a:srgbClr val="00A0DD"/>
                </a:solidFill>
                <a:prstDash val="solid"/>
              </a:ln>
            </c:spPr>
            <c:trendlineType val="linear"/>
            <c:dispRSqr val="0"/>
            <c:dispEq val="0"/>
          </c:trendline>
          <c:cat>
            <c:strRef>
              <c:f>Finanz3!$C$3:$L$3</c:f>
              <c:strCache>
                <c:ptCount val="10"/>
                <c:pt idx="0">
                  <c:v>1993</c:v>
                </c:pt>
                <c:pt idx="1">
                  <c:v>1994</c:v>
                </c:pt>
                <c:pt idx="2">
                  <c:v>1995</c:v>
                </c:pt>
                <c:pt idx="3">
                  <c:v>1996</c:v>
                </c:pt>
                <c:pt idx="4">
                  <c:v>1997</c:v>
                </c:pt>
                <c:pt idx="5">
                  <c:v>1998</c:v>
                </c:pt>
                <c:pt idx="6">
                  <c:v>1999</c:v>
                </c:pt>
                <c:pt idx="7">
                  <c:v>2000</c:v>
                </c:pt>
                <c:pt idx="8">
                  <c:v>2001</c:v>
                </c:pt>
                <c:pt idx="9">
                  <c:v>  2002</c:v>
                </c:pt>
              </c:strCache>
            </c:strRef>
          </c:cat>
          <c:val>
            <c:numRef>
              <c:f>Finanz3!$C$12:$L$12</c:f>
              <c:numCache>
                <c:formatCode>#,##0.00\ </c:formatCode>
                <c:ptCount val="10"/>
                <c:pt idx="0">
                  <c:v>9.1475409836065573</c:v>
                </c:pt>
                <c:pt idx="1">
                  <c:v>10.897435897435898</c:v>
                </c:pt>
                <c:pt idx="2">
                  <c:v>1.3496547394852481</c:v>
                </c:pt>
                <c:pt idx="3">
                  <c:v>13.673088875077688</c:v>
                </c:pt>
                <c:pt idx="4">
                  <c:v>13.116339026748308</c:v>
                </c:pt>
                <c:pt idx="5">
                  <c:v>-12.47</c:v>
                </c:pt>
                <c:pt idx="6">
                  <c:v>6.0515278609946073</c:v>
                </c:pt>
                <c:pt idx="7">
                  <c:v>4.5505935556811759</c:v>
                </c:pt>
                <c:pt idx="8">
                  <c:v>0.8388776395718831</c:v>
                </c:pt>
                <c:pt idx="9">
                  <c:v>0.30356691120667845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684-4B5A-A402-BC3193B65B33}"/>
            </c:ext>
          </c:extLst>
        </c:ser>
        <c:ser>
          <c:idx val="0"/>
          <c:order val="1"/>
          <c:tx>
            <c:strRef>
              <c:f>Finanz3!$A$11</c:f>
              <c:strCache>
                <c:ptCount val="1"/>
                <c:pt idx="0">
                  <c:v>Zinsbelastungsanteil in %</c:v>
                </c:pt>
              </c:strCache>
            </c:strRef>
          </c:tx>
          <c:spPr>
            <a:pattFill prst="smGrid">
              <a:fgClr>
                <a:srgbClr xmlns:mc="http://schemas.openxmlformats.org/markup-compatibility/2006" xmlns:a14="http://schemas.microsoft.com/office/drawing/2010/main" val="BEE1F6" mc:Ignorable="a14" a14:legacySpreadsheetColorIndex="41"/>
              </a:fgClr>
              <a:bgClr>
                <a:srgbClr xmlns:mc="http://schemas.openxmlformats.org/markup-compatibility/2006" xmlns:a14="http://schemas.microsoft.com/office/drawing/2010/main" val="000000" mc:Ignorable="a14" a14:legacySpreadsheetColorIndex="8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trendline>
            <c:spPr>
              <a:ln w="25400">
                <a:solidFill>
                  <a:srgbClr val="000000"/>
                </a:solidFill>
                <a:prstDash val="solid"/>
              </a:ln>
            </c:spPr>
            <c:trendlineType val="linear"/>
            <c:dispRSqr val="0"/>
            <c:dispEq val="0"/>
          </c:trendline>
          <c:cat>
            <c:strRef>
              <c:f>Finanz3!$C$3:$N$3</c:f>
              <c:strCache>
                <c:ptCount val="11"/>
                <c:pt idx="0">
                  <c:v>1993</c:v>
                </c:pt>
                <c:pt idx="1">
                  <c:v>1994</c:v>
                </c:pt>
                <c:pt idx="2">
                  <c:v>1995</c:v>
                </c:pt>
                <c:pt idx="3">
                  <c:v>1996</c:v>
                </c:pt>
                <c:pt idx="4">
                  <c:v>1997</c:v>
                </c:pt>
                <c:pt idx="5">
                  <c:v>1998</c:v>
                </c:pt>
                <c:pt idx="6">
                  <c:v>1999</c:v>
                </c:pt>
                <c:pt idx="7">
                  <c:v>2000</c:v>
                </c:pt>
                <c:pt idx="8">
                  <c:v>2001</c:v>
                </c:pt>
                <c:pt idx="9">
                  <c:v>  2002</c:v>
                </c:pt>
                <c:pt idx="10">
                  <c:v>Ø 93/02</c:v>
                </c:pt>
              </c:strCache>
            </c:strRef>
          </c:cat>
          <c:val>
            <c:numRef>
              <c:f>Finanz3!$C$11:$L$11</c:f>
              <c:numCache>
                <c:formatCode>#,##0.00\ </c:formatCode>
                <c:ptCount val="10"/>
                <c:pt idx="0">
                  <c:v>3.8456237077877327</c:v>
                </c:pt>
                <c:pt idx="1">
                  <c:v>4.6793283787503439</c:v>
                </c:pt>
                <c:pt idx="2">
                  <c:v>0.4858208112077731</c:v>
                </c:pt>
                <c:pt idx="3">
                  <c:v>5.4986253436640844</c:v>
                </c:pt>
                <c:pt idx="4">
                  <c:v>4.7585642464632292</c:v>
                </c:pt>
                <c:pt idx="5">
                  <c:v>-3.51</c:v>
                </c:pt>
                <c:pt idx="6">
                  <c:v>2.2190486652751842</c:v>
                </c:pt>
                <c:pt idx="7">
                  <c:v>1.5467383994620041</c:v>
                </c:pt>
                <c:pt idx="8">
                  <c:v>0.29619037891941574</c:v>
                </c:pt>
                <c:pt idx="9">
                  <c:v>0.1049317943336831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684-4B5A-A402-BC3193B65B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1518983984"/>
        <c:axId val="1"/>
      </c:barChart>
      <c:catAx>
        <c:axId val="15189839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de-CH"/>
                  <a:t>Jahre</a:t>
                </a:r>
              </a:p>
            </c:rich>
          </c:tx>
          <c:layout>
            <c:manualLayout>
              <c:xMode val="edge"/>
              <c:yMode val="edge"/>
              <c:x val="0.49206458170480288"/>
              <c:y val="0.92063777479468878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cross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de-CH"/>
                  <a:t> %</a:t>
                </a:r>
              </a:p>
            </c:rich>
          </c:tx>
          <c:layout>
            <c:manualLayout>
              <c:xMode val="edge"/>
              <c:yMode val="edge"/>
              <c:x val="3.401368076300481E-2"/>
              <c:y val="0.12063529462826955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18983984"/>
        <c:crosses val="autoZero"/>
        <c:crossBetween val="between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9.7505884853947108E-2"/>
          <c:y val="2.8571517148800685E-2"/>
          <c:w val="0.55102162836067792"/>
          <c:h val="0.18095294194240433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de-DE"/>
        </a:p>
      </c:txPr>
    </c:legend>
    <c:plotVisOnly val="1"/>
    <c:dispBlanksAs val="gap"/>
    <c:showDLblsOverMax val="0"/>
  </c:chart>
  <c:spPr>
    <a:solidFill>
      <a:srgbClr val="BEE1F6"/>
    </a:solidFill>
    <a:ln w="12700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>
      <c:oddHeader>&amp;B</c:oddHeader>
      <c:oddFooter>Seite &amp;S</c:oddFooter>
    </c:headerFooter>
    <c:pageMargins b="0.984251969" l="0.78740157499999996" r="0.78740157499999996" t="0.984251969" header="0.51181102300000003" footer="0.51181102300000003"/>
    <c:pageSetup paperSize="9" orientation="landscape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de-CH"/>
              <a:t>Baubewilligungen 1955 - 2002 : Ohne Revisionsbewilligungen</a:t>
            </a:r>
          </a:p>
        </c:rich>
      </c:tx>
      <c:layout>
        <c:manualLayout>
          <c:xMode val="edge"/>
          <c:yMode val="edge"/>
          <c:x val="0.17763157894736842"/>
          <c:y val="3.703717099671222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3651315789473684"/>
          <c:y val="0.17037098658487626"/>
          <c:w val="0.75"/>
          <c:h val="0.62963190694410787"/>
        </c:manualLayout>
      </c:layout>
      <c:lineChart>
        <c:grouping val="standard"/>
        <c:varyColors val="0"/>
        <c:ser>
          <c:idx val="0"/>
          <c:order val="0"/>
          <c:spPr>
            <a:ln w="25400">
              <a:solidFill>
                <a:srgbClr val="00A0DD"/>
              </a:solidFill>
              <a:prstDash val="solid"/>
            </a:ln>
          </c:spPr>
          <c:marker>
            <c:symbol val="none"/>
          </c:marker>
          <c:cat>
            <c:numRef>
              <c:f>'Bau(Z)'!$A$5:$A$51</c:f>
              <c:numCache>
                <c:formatCode>General</c:formatCode>
                <c:ptCount val="47"/>
                <c:pt idx="0">
                  <c:v>56</c:v>
                </c:pt>
                <c:pt idx="1">
                  <c:v>57</c:v>
                </c:pt>
                <c:pt idx="2">
                  <c:v>58</c:v>
                </c:pt>
                <c:pt idx="3">
                  <c:v>59</c:v>
                </c:pt>
                <c:pt idx="4">
                  <c:v>60</c:v>
                </c:pt>
                <c:pt idx="5">
                  <c:v>61</c:v>
                </c:pt>
                <c:pt idx="6">
                  <c:v>62</c:v>
                </c:pt>
                <c:pt idx="7">
                  <c:v>63</c:v>
                </c:pt>
                <c:pt idx="8">
                  <c:v>64</c:v>
                </c:pt>
                <c:pt idx="9">
                  <c:v>65</c:v>
                </c:pt>
                <c:pt idx="10">
                  <c:v>66</c:v>
                </c:pt>
                <c:pt idx="11">
                  <c:v>67</c:v>
                </c:pt>
                <c:pt idx="12">
                  <c:v>68</c:v>
                </c:pt>
                <c:pt idx="13">
                  <c:v>69</c:v>
                </c:pt>
                <c:pt idx="14">
                  <c:v>70</c:v>
                </c:pt>
                <c:pt idx="15">
                  <c:v>71</c:v>
                </c:pt>
                <c:pt idx="16">
                  <c:v>72</c:v>
                </c:pt>
                <c:pt idx="17">
                  <c:v>73</c:v>
                </c:pt>
                <c:pt idx="18">
                  <c:v>74</c:v>
                </c:pt>
                <c:pt idx="19">
                  <c:v>75</c:v>
                </c:pt>
                <c:pt idx="20">
                  <c:v>76</c:v>
                </c:pt>
                <c:pt idx="21">
                  <c:v>77</c:v>
                </c:pt>
                <c:pt idx="22">
                  <c:v>78</c:v>
                </c:pt>
                <c:pt idx="23">
                  <c:v>79</c:v>
                </c:pt>
                <c:pt idx="24">
                  <c:v>80</c:v>
                </c:pt>
                <c:pt idx="25">
                  <c:v>81</c:v>
                </c:pt>
                <c:pt idx="26">
                  <c:v>82</c:v>
                </c:pt>
                <c:pt idx="27">
                  <c:v>83</c:v>
                </c:pt>
                <c:pt idx="28">
                  <c:v>84</c:v>
                </c:pt>
                <c:pt idx="29">
                  <c:v>85</c:v>
                </c:pt>
                <c:pt idx="30">
                  <c:v>86</c:v>
                </c:pt>
                <c:pt idx="31">
                  <c:v>87</c:v>
                </c:pt>
                <c:pt idx="32">
                  <c:v>88</c:v>
                </c:pt>
                <c:pt idx="33">
                  <c:v>89</c:v>
                </c:pt>
                <c:pt idx="34">
                  <c:v>90</c:v>
                </c:pt>
                <c:pt idx="35">
                  <c:v>91</c:v>
                </c:pt>
                <c:pt idx="36">
                  <c:v>92</c:v>
                </c:pt>
                <c:pt idx="37">
                  <c:v>93</c:v>
                </c:pt>
                <c:pt idx="38">
                  <c:v>94</c:v>
                </c:pt>
                <c:pt idx="39">
                  <c:v>95</c:v>
                </c:pt>
                <c:pt idx="40">
                  <c:v>96</c:v>
                </c:pt>
                <c:pt idx="41">
                  <c:v>97</c:v>
                </c:pt>
                <c:pt idx="42">
                  <c:v>98</c:v>
                </c:pt>
                <c:pt idx="43">
                  <c:v>99</c:v>
                </c:pt>
                <c:pt idx="44" formatCode="00">
                  <c:v>0</c:v>
                </c:pt>
                <c:pt idx="45" formatCode="00">
                  <c:v>1</c:v>
                </c:pt>
                <c:pt idx="46" formatCode="00">
                  <c:v>2</c:v>
                </c:pt>
              </c:numCache>
            </c:numRef>
          </c:cat>
          <c:val>
            <c:numRef>
              <c:f>'Bau(Z)'!$B$5:$B$51</c:f>
              <c:numCache>
                <c:formatCode>General</c:formatCode>
                <c:ptCount val="47"/>
                <c:pt idx="0">
                  <c:v>43</c:v>
                </c:pt>
                <c:pt idx="1">
                  <c:v>58</c:v>
                </c:pt>
                <c:pt idx="2">
                  <c:v>50</c:v>
                </c:pt>
                <c:pt idx="3">
                  <c:v>60</c:v>
                </c:pt>
                <c:pt idx="4">
                  <c:v>72</c:v>
                </c:pt>
                <c:pt idx="5">
                  <c:v>54</c:v>
                </c:pt>
                <c:pt idx="6">
                  <c:v>74</c:v>
                </c:pt>
                <c:pt idx="7">
                  <c:v>55</c:v>
                </c:pt>
                <c:pt idx="8">
                  <c:v>44</c:v>
                </c:pt>
                <c:pt idx="9">
                  <c:v>37</c:v>
                </c:pt>
                <c:pt idx="10">
                  <c:v>34</c:v>
                </c:pt>
                <c:pt idx="11">
                  <c:v>40</c:v>
                </c:pt>
                <c:pt idx="12">
                  <c:v>63</c:v>
                </c:pt>
                <c:pt idx="13">
                  <c:v>64</c:v>
                </c:pt>
                <c:pt idx="14">
                  <c:v>78</c:v>
                </c:pt>
                <c:pt idx="15">
                  <c:v>81</c:v>
                </c:pt>
                <c:pt idx="16">
                  <c:v>74</c:v>
                </c:pt>
                <c:pt idx="17">
                  <c:v>70</c:v>
                </c:pt>
                <c:pt idx="18">
                  <c:v>60</c:v>
                </c:pt>
                <c:pt idx="19">
                  <c:v>54</c:v>
                </c:pt>
                <c:pt idx="20">
                  <c:v>52</c:v>
                </c:pt>
                <c:pt idx="21">
                  <c:v>52</c:v>
                </c:pt>
                <c:pt idx="22">
                  <c:v>44</c:v>
                </c:pt>
                <c:pt idx="23">
                  <c:v>96</c:v>
                </c:pt>
                <c:pt idx="24">
                  <c:v>97</c:v>
                </c:pt>
                <c:pt idx="25">
                  <c:v>90</c:v>
                </c:pt>
                <c:pt idx="26">
                  <c:v>91</c:v>
                </c:pt>
                <c:pt idx="27">
                  <c:v>92</c:v>
                </c:pt>
                <c:pt idx="28">
                  <c:v>120</c:v>
                </c:pt>
                <c:pt idx="29">
                  <c:v>138</c:v>
                </c:pt>
                <c:pt idx="30">
                  <c:v>147</c:v>
                </c:pt>
                <c:pt idx="31">
                  <c:v>118</c:v>
                </c:pt>
                <c:pt idx="32">
                  <c:v>104</c:v>
                </c:pt>
                <c:pt idx="33">
                  <c:v>130</c:v>
                </c:pt>
                <c:pt idx="34">
                  <c:v>128</c:v>
                </c:pt>
                <c:pt idx="35">
                  <c:v>113</c:v>
                </c:pt>
                <c:pt idx="36">
                  <c:v>112</c:v>
                </c:pt>
                <c:pt idx="37">
                  <c:v>112</c:v>
                </c:pt>
                <c:pt idx="38">
                  <c:v>118</c:v>
                </c:pt>
                <c:pt idx="39">
                  <c:v>147</c:v>
                </c:pt>
                <c:pt idx="40">
                  <c:v>145</c:v>
                </c:pt>
                <c:pt idx="41">
                  <c:v>115</c:v>
                </c:pt>
                <c:pt idx="42">
                  <c:v>143</c:v>
                </c:pt>
                <c:pt idx="43">
                  <c:v>121</c:v>
                </c:pt>
                <c:pt idx="44">
                  <c:v>125</c:v>
                </c:pt>
                <c:pt idx="45">
                  <c:v>92</c:v>
                </c:pt>
                <c:pt idx="46">
                  <c:v>110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099-4742-BE5F-593CBF3368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18953264"/>
        <c:axId val="1"/>
      </c:lineChart>
      <c:catAx>
        <c:axId val="151895326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de-CH"/>
                  <a:t>Jahre</a:t>
                </a:r>
              </a:p>
            </c:rich>
          </c:tx>
          <c:layout>
            <c:manualLayout>
              <c:xMode val="edge"/>
              <c:yMode val="edge"/>
              <c:x val="0.48684210526315791"/>
              <c:y val="0.9000032552201071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"/>
        <c:crosses val="autoZero"/>
        <c:auto val="0"/>
        <c:lblAlgn val="ctr"/>
        <c:lblOffset val="100"/>
        <c:tickLblSkip val="2"/>
        <c:tickMarkSkip val="1"/>
        <c:noMultiLvlLbl val="0"/>
      </c:catAx>
      <c:valAx>
        <c:axId val="1"/>
        <c:scaling>
          <c:orientation val="minMax"/>
          <c:max val="16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de-CH"/>
                  <a:t>Anzahl Bewilligungen</a:t>
                </a:r>
              </a:p>
            </c:rich>
          </c:tx>
          <c:layout>
            <c:manualLayout>
              <c:xMode val="edge"/>
              <c:yMode val="edge"/>
              <c:x val="5.5921052631578948E-2"/>
              <c:y val="0.28518621667468413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18953264"/>
        <c:crosses val="autoZero"/>
        <c:crossBetween val="midCat"/>
        <c:majorUnit val="20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BEE1F6"/>
    </a:solidFill>
    <a:ln w="12700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>
      <c:oddHeader>&amp;B</c:oddHeader>
      <c:oddFooter>Seite &amp;S</c:oddFooter>
    </c:headerFooter>
    <c:pageMargins b="0.984251969" l="0.78740157499999996" r="0.78740157499999996" t="0.984251969" header="0.4921259845" footer="0.4921259845"/>
    <c:pageSetup paperSize="9" orientation="landscape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de-CH"/>
              <a:t>Rekurse gegen Beschlüsse der Baukommission 1979 - 2002</a:t>
            </a:r>
          </a:p>
        </c:rich>
      </c:tx>
      <c:layout>
        <c:manualLayout>
          <c:xMode val="edge"/>
          <c:yMode val="edge"/>
          <c:x val="0.19407894736842105"/>
          <c:y val="4.6218582217088647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hPercent val="32"/>
      <c:rotY val="20"/>
      <c:depthPercent val="2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sideWall>
    <c:backWall>
      <c:thickness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7.7302631578947373E-2"/>
          <c:y val="0.18487432886835459"/>
          <c:w val="0.91611842105263153"/>
          <c:h val="0.58403481165230198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'Bau(Z)'!$E$5:$AA$5</c:f>
              <c:strCache>
                <c:ptCount val="23"/>
                <c:pt idx="0">
                  <c:v>80</c:v>
                </c:pt>
                <c:pt idx="1">
                  <c:v>81</c:v>
                </c:pt>
                <c:pt idx="2">
                  <c:v>82</c:v>
                </c:pt>
                <c:pt idx="3">
                  <c:v>83</c:v>
                </c:pt>
                <c:pt idx="4">
                  <c:v>84</c:v>
                </c:pt>
                <c:pt idx="5">
                  <c:v>85</c:v>
                </c:pt>
                <c:pt idx="6">
                  <c:v>86</c:v>
                </c:pt>
                <c:pt idx="7">
                  <c:v>87</c:v>
                </c:pt>
                <c:pt idx="8">
                  <c:v>88</c:v>
                </c:pt>
                <c:pt idx="9">
                  <c:v>89</c:v>
                </c:pt>
                <c:pt idx="10">
                  <c:v>90</c:v>
                </c:pt>
                <c:pt idx="11">
                  <c:v>91</c:v>
                </c:pt>
                <c:pt idx="12">
                  <c:v>92</c:v>
                </c:pt>
                <c:pt idx="13">
                  <c:v>93</c:v>
                </c:pt>
                <c:pt idx="14">
                  <c:v>94</c:v>
                </c:pt>
                <c:pt idx="15">
                  <c:v>95</c:v>
                </c:pt>
                <c:pt idx="16">
                  <c:v>96</c:v>
                </c:pt>
                <c:pt idx="17">
                  <c:v>97</c:v>
                </c:pt>
                <c:pt idx="18">
                  <c:v>98</c:v>
                </c:pt>
                <c:pt idx="19">
                  <c:v>99</c:v>
                </c:pt>
                <c:pt idx="20">
                  <c:v>00</c:v>
                </c:pt>
                <c:pt idx="21">
                  <c:v>01</c:v>
                </c:pt>
                <c:pt idx="22">
                  <c:v>02</c:v>
                </c:pt>
              </c:strCache>
            </c:strRef>
          </c:tx>
          <c:spPr>
            <a:solidFill>
              <a:srgbClr val="A6D7F3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'Bau(Z)'!$E$5:$AA$5</c:f>
              <c:numCache>
                <c:formatCode>General</c:formatCode>
                <c:ptCount val="23"/>
                <c:pt idx="0">
                  <c:v>80</c:v>
                </c:pt>
                <c:pt idx="1">
                  <c:v>81</c:v>
                </c:pt>
                <c:pt idx="2">
                  <c:v>82</c:v>
                </c:pt>
                <c:pt idx="3">
                  <c:v>83</c:v>
                </c:pt>
                <c:pt idx="4">
                  <c:v>84</c:v>
                </c:pt>
                <c:pt idx="5">
                  <c:v>85</c:v>
                </c:pt>
                <c:pt idx="6">
                  <c:v>86</c:v>
                </c:pt>
                <c:pt idx="7">
                  <c:v>87</c:v>
                </c:pt>
                <c:pt idx="8">
                  <c:v>88</c:v>
                </c:pt>
                <c:pt idx="9">
                  <c:v>89</c:v>
                </c:pt>
                <c:pt idx="10">
                  <c:v>90</c:v>
                </c:pt>
                <c:pt idx="11">
                  <c:v>91</c:v>
                </c:pt>
                <c:pt idx="12">
                  <c:v>92</c:v>
                </c:pt>
                <c:pt idx="13">
                  <c:v>93</c:v>
                </c:pt>
                <c:pt idx="14">
                  <c:v>94</c:v>
                </c:pt>
                <c:pt idx="15">
                  <c:v>95</c:v>
                </c:pt>
                <c:pt idx="16">
                  <c:v>96</c:v>
                </c:pt>
                <c:pt idx="17">
                  <c:v>97</c:v>
                </c:pt>
                <c:pt idx="18">
                  <c:v>98</c:v>
                </c:pt>
                <c:pt idx="19">
                  <c:v>99</c:v>
                </c:pt>
                <c:pt idx="20" formatCode="00">
                  <c:v>0</c:v>
                </c:pt>
                <c:pt idx="21" formatCode="00">
                  <c:v>1</c:v>
                </c:pt>
                <c:pt idx="22" formatCode="00">
                  <c:v>2</c:v>
                </c:pt>
              </c:numCache>
            </c:numRef>
          </c:cat>
          <c:val>
            <c:numRef>
              <c:f>'Bau(Z)'!$E$6:$AA$6</c:f>
              <c:numCache>
                <c:formatCode>General</c:formatCode>
                <c:ptCount val="23"/>
                <c:pt idx="0">
                  <c:v>7</c:v>
                </c:pt>
                <c:pt idx="1">
                  <c:v>9</c:v>
                </c:pt>
                <c:pt idx="2">
                  <c:v>4</c:v>
                </c:pt>
                <c:pt idx="3">
                  <c:v>2</c:v>
                </c:pt>
                <c:pt idx="4">
                  <c:v>11</c:v>
                </c:pt>
                <c:pt idx="5">
                  <c:v>8</c:v>
                </c:pt>
                <c:pt idx="6">
                  <c:v>5</c:v>
                </c:pt>
                <c:pt idx="7">
                  <c:v>11</c:v>
                </c:pt>
                <c:pt idx="8">
                  <c:v>9</c:v>
                </c:pt>
                <c:pt idx="9">
                  <c:v>4</c:v>
                </c:pt>
                <c:pt idx="10">
                  <c:v>6</c:v>
                </c:pt>
                <c:pt idx="11">
                  <c:v>10</c:v>
                </c:pt>
                <c:pt idx="12">
                  <c:v>4</c:v>
                </c:pt>
                <c:pt idx="13">
                  <c:v>6</c:v>
                </c:pt>
                <c:pt idx="14">
                  <c:v>1</c:v>
                </c:pt>
                <c:pt idx="15">
                  <c:v>4</c:v>
                </c:pt>
                <c:pt idx="16">
                  <c:v>7</c:v>
                </c:pt>
                <c:pt idx="17">
                  <c:v>8</c:v>
                </c:pt>
                <c:pt idx="18">
                  <c:v>3</c:v>
                </c:pt>
                <c:pt idx="19">
                  <c:v>3</c:v>
                </c:pt>
                <c:pt idx="20">
                  <c:v>4</c:v>
                </c:pt>
                <c:pt idx="21">
                  <c:v>4</c:v>
                </c:pt>
                <c:pt idx="22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986-4E24-A52C-2C49F10E3D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gapDepth val="0"/>
        <c:shape val="box"/>
        <c:axId val="1518961904"/>
        <c:axId val="1"/>
        <c:axId val="0"/>
      </c:bar3DChart>
      <c:catAx>
        <c:axId val="151896190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de-CH"/>
                  <a:t>Jahre</a:t>
                </a:r>
              </a:p>
            </c:rich>
          </c:tx>
          <c:layout>
            <c:manualLayout>
              <c:xMode val="edge"/>
              <c:yMode val="edge"/>
              <c:x val="0.51315789473684215"/>
              <c:y val="0.86554799424729645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"/>
        <c:crosses val="autoZero"/>
        <c:auto val="0"/>
        <c:lblAlgn val="ctr"/>
        <c:lblOffset val="100"/>
        <c:tickLblSkip val="1"/>
        <c:tickMarkSkip val="2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de-CH"/>
                  <a:t>Neueingänge Rekurse</a:t>
                </a:r>
              </a:p>
            </c:rich>
          </c:tx>
          <c:layout>
            <c:manualLayout>
              <c:xMode val="edge"/>
              <c:yMode val="edge"/>
              <c:x val="0.12335526315789473"/>
              <c:y val="0.25630304684021887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18961904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BEE1F6"/>
    </a:solidFill>
    <a:ln w="12700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>
      <c:oddHeader>&amp;B</c:oddHeader>
      <c:oddFooter>Seite &amp;S</c:oddFooter>
    </c:headerFooter>
    <c:pageMargins b="0.984251969" l="0.78740157499999996" r="0.78740157499999996" t="0.984251969" header="0.4921259845" footer="0.4921259845"/>
    <c:pageSetup paperSize="9" orientation="landscape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de-CH"/>
              <a:t>Wohnbautätigkeit 1987 - 2002</a:t>
            </a:r>
          </a:p>
        </c:rich>
      </c:tx>
      <c:layout>
        <c:manualLayout>
          <c:xMode val="edge"/>
          <c:yMode val="edge"/>
          <c:x val="0.35197368421052633"/>
          <c:y val="3.3457249070631967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hPercent val="33"/>
      <c:rotY val="20"/>
      <c:depthPercent val="2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sideWall>
    <c:backWall>
      <c:thickness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8.7171052631578941E-2"/>
          <c:y val="0.15985130111524162"/>
          <c:w val="0.90131578947368418"/>
          <c:h val="0.53531598513011147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'Bau(Z)'!$E$14:$G$14</c:f>
              <c:strCache>
                <c:ptCount val="3"/>
                <c:pt idx="0">
                  <c:v>Anzahl baubewilligter Wohnungen</c:v>
                </c:pt>
              </c:strCache>
            </c:strRef>
          </c:tx>
          <c:spPr>
            <a:solidFill>
              <a:srgbClr val="A6D7F3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elete val="1"/>
          </c:dLbls>
          <c:cat>
            <c:numRef>
              <c:f>'Bau(Z)'!$H$13:$V$13</c:f>
              <c:numCache>
                <c:formatCode>General</c:formatCode>
                <c:ptCount val="15"/>
                <c:pt idx="0">
                  <c:v>88</c:v>
                </c:pt>
                <c:pt idx="1">
                  <c:v>89</c:v>
                </c:pt>
                <c:pt idx="2">
                  <c:v>90</c:v>
                </c:pt>
                <c:pt idx="3">
                  <c:v>91</c:v>
                </c:pt>
                <c:pt idx="4">
                  <c:v>92</c:v>
                </c:pt>
                <c:pt idx="5">
                  <c:v>93</c:v>
                </c:pt>
                <c:pt idx="6">
                  <c:v>94</c:v>
                </c:pt>
                <c:pt idx="7">
                  <c:v>95</c:v>
                </c:pt>
                <c:pt idx="8">
                  <c:v>96</c:v>
                </c:pt>
                <c:pt idx="9">
                  <c:v>97</c:v>
                </c:pt>
                <c:pt idx="10">
                  <c:v>98</c:v>
                </c:pt>
                <c:pt idx="11">
                  <c:v>99</c:v>
                </c:pt>
                <c:pt idx="12" formatCode="00">
                  <c:v>0</c:v>
                </c:pt>
                <c:pt idx="13" formatCode="00">
                  <c:v>1</c:v>
                </c:pt>
                <c:pt idx="14" formatCode="00">
                  <c:v>2</c:v>
                </c:pt>
              </c:numCache>
            </c:numRef>
          </c:cat>
          <c:val>
            <c:numRef>
              <c:f>'Bau(Z)'!$H$14:$V$14</c:f>
              <c:numCache>
                <c:formatCode>General</c:formatCode>
                <c:ptCount val="15"/>
                <c:pt idx="0">
                  <c:v>158</c:v>
                </c:pt>
                <c:pt idx="1">
                  <c:v>6</c:v>
                </c:pt>
                <c:pt idx="2">
                  <c:v>20</c:v>
                </c:pt>
                <c:pt idx="3">
                  <c:v>52</c:v>
                </c:pt>
                <c:pt idx="4">
                  <c:v>18</c:v>
                </c:pt>
                <c:pt idx="5">
                  <c:v>19</c:v>
                </c:pt>
                <c:pt idx="6">
                  <c:v>37</c:v>
                </c:pt>
                <c:pt idx="7">
                  <c:v>11</c:v>
                </c:pt>
                <c:pt idx="8">
                  <c:v>234</c:v>
                </c:pt>
                <c:pt idx="9">
                  <c:v>16</c:v>
                </c:pt>
                <c:pt idx="10">
                  <c:v>41</c:v>
                </c:pt>
                <c:pt idx="11">
                  <c:v>82</c:v>
                </c:pt>
                <c:pt idx="12">
                  <c:v>86</c:v>
                </c:pt>
                <c:pt idx="13">
                  <c:v>68</c:v>
                </c:pt>
                <c:pt idx="14">
                  <c:v>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BC3-4879-9D54-491F13B99477}"/>
            </c:ext>
          </c:extLst>
        </c:ser>
        <c:ser>
          <c:idx val="1"/>
          <c:order val="1"/>
          <c:tx>
            <c:strRef>
              <c:f>'Bau(Z)'!$E$15:$G$15</c:f>
              <c:strCache>
                <c:ptCount val="3"/>
                <c:pt idx="0">
                  <c:v>Anzahl fertiggestellter Wohnungen</c:v>
                </c:pt>
              </c:strCache>
            </c:strRef>
          </c:tx>
          <c:spPr>
            <a:solidFill>
              <a:srgbClr val="A7A7A7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elete val="1"/>
          </c:dLbls>
          <c:cat>
            <c:numRef>
              <c:f>'Bau(Z)'!$H$13:$R$13</c:f>
              <c:numCache>
                <c:formatCode>General</c:formatCode>
                <c:ptCount val="11"/>
                <c:pt idx="0">
                  <c:v>88</c:v>
                </c:pt>
                <c:pt idx="1">
                  <c:v>89</c:v>
                </c:pt>
                <c:pt idx="2">
                  <c:v>90</c:v>
                </c:pt>
                <c:pt idx="3">
                  <c:v>91</c:v>
                </c:pt>
                <c:pt idx="4">
                  <c:v>92</c:v>
                </c:pt>
                <c:pt idx="5">
                  <c:v>93</c:v>
                </c:pt>
                <c:pt idx="6">
                  <c:v>94</c:v>
                </c:pt>
                <c:pt idx="7">
                  <c:v>95</c:v>
                </c:pt>
                <c:pt idx="8">
                  <c:v>96</c:v>
                </c:pt>
                <c:pt idx="9">
                  <c:v>97</c:v>
                </c:pt>
                <c:pt idx="10">
                  <c:v>98</c:v>
                </c:pt>
              </c:numCache>
            </c:numRef>
          </c:cat>
          <c:val>
            <c:numRef>
              <c:f>'Bau(Z)'!$H$15:$V$15</c:f>
              <c:numCache>
                <c:formatCode>General</c:formatCode>
                <c:ptCount val="15"/>
                <c:pt idx="0">
                  <c:v>28</c:v>
                </c:pt>
                <c:pt idx="1">
                  <c:v>33</c:v>
                </c:pt>
                <c:pt idx="2">
                  <c:v>82</c:v>
                </c:pt>
                <c:pt idx="3">
                  <c:v>93</c:v>
                </c:pt>
                <c:pt idx="4">
                  <c:v>56</c:v>
                </c:pt>
                <c:pt idx="5">
                  <c:v>14</c:v>
                </c:pt>
                <c:pt idx="6">
                  <c:v>25</c:v>
                </c:pt>
                <c:pt idx="7">
                  <c:v>13</c:v>
                </c:pt>
                <c:pt idx="8">
                  <c:v>14</c:v>
                </c:pt>
                <c:pt idx="9">
                  <c:v>53</c:v>
                </c:pt>
                <c:pt idx="10">
                  <c:v>44</c:v>
                </c:pt>
                <c:pt idx="11">
                  <c:v>131</c:v>
                </c:pt>
                <c:pt idx="12">
                  <c:v>58</c:v>
                </c:pt>
                <c:pt idx="13">
                  <c:v>36</c:v>
                </c:pt>
                <c:pt idx="14">
                  <c:v>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BC3-4879-9D54-491F13B99477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gapDepth val="0"/>
        <c:shape val="box"/>
        <c:axId val="1518943184"/>
        <c:axId val="1"/>
        <c:axId val="0"/>
      </c:bar3DChart>
      <c:catAx>
        <c:axId val="15189431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de-CH"/>
                  <a:t>Jahre</a:t>
                </a:r>
              </a:p>
            </c:rich>
          </c:tx>
          <c:layout>
            <c:manualLayout>
              <c:xMode val="edge"/>
              <c:yMode val="edge"/>
              <c:x val="0.50822368421052633"/>
              <c:y val="0.77695167286245348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de-CH"/>
                  <a:t>Anzahl Wohnungen</a:t>
                </a:r>
              </a:p>
            </c:rich>
          </c:tx>
          <c:layout>
            <c:manualLayout>
              <c:xMode val="edge"/>
              <c:yMode val="edge"/>
              <c:x val="0.11348684210526316"/>
              <c:y val="0.26765799256505574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18943184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5493421052631576"/>
          <c:y val="0.19330855018587362"/>
          <c:w val="0.30427631578947367"/>
          <c:h val="0.144981412639405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de-DE"/>
        </a:p>
      </c:txPr>
    </c:legend>
    <c:plotVisOnly val="1"/>
    <c:dispBlanksAs val="gap"/>
    <c:showDLblsOverMax val="0"/>
  </c:chart>
  <c:spPr>
    <a:solidFill>
      <a:srgbClr val="BEE1F6"/>
    </a:solidFill>
    <a:ln w="12700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>
      <c:oddHeader>&amp;B</c:oddHeader>
      <c:oddFooter>Seite &amp;S</c:oddFooter>
    </c:headerFooter>
    <c:pageMargins b="0.984251969" l="0.78740157499999996" r="0.78740157499999996" t="0.984251969" header="0.4921259845" footer="0.4921259845"/>
    <c:pageSetup paperSize="9" orientation="landscape"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de-CH"/>
              <a:t>Winterdienst  Einsätze pro Winter</a:t>
            </a:r>
          </a:p>
        </c:rich>
      </c:tx>
      <c:layout>
        <c:manualLayout>
          <c:xMode val="edge"/>
          <c:yMode val="edge"/>
          <c:x val="0.32000052083418107"/>
          <c:y val="1.6339921427955945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hPercent val="69"/>
      <c:rotY val="20"/>
      <c:depthPercent val="2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sideWall>
    <c:backWall>
      <c:thickness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0.21500034993546538"/>
          <c:y val="0.11437944999569162"/>
          <c:w val="0.60666765408146828"/>
          <c:h val="0.79412018139865903"/>
        </c:manualLayout>
      </c:layout>
      <c:bar3DChart>
        <c:barDir val="col"/>
        <c:grouping val="clustered"/>
        <c:varyColors val="0"/>
        <c:ser>
          <c:idx val="0"/>
          <c:order val="0"/>
          <c:spPr>
            <a:solidFill>
              <a:srgbClr val="A6D7F3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'Bau(Z)'!$E$34:$E$39</c:f>
              <c:strCache>
                <c:ptCount val="6"/>
                <c:pt idx="0">
                  <c:v>96/97</c:v>
                </c:pt>
                <c:pt idx="1">
                  <c:v>97/98</c:v>
                </c:pt>
                <c:pt idx="2">
                  <c:v>98/99</c:v>
                </c:pt>
                <c:pt idx="3">
                  <c:v>99/00</c:v>
                </c:pt>
                <c:pt idx="4">
                  <c:v>00/01</c:v>
                </c:pt>
                <c:pt idx="5">
                  <c:v>01/02</c:v>
                </c:pt>
              </c:strCache>
            </c:strRef>
          </c:cat>
          <c:val>
            <c:numRef>
              <c:f>'Bau(Z)'!$F$34:$F$39</c:f>
              <c:numCache>
                <c:formatCode>General</c:formatCode>
                <c:ptCount val="6"/>
                <c:pt idx="0">
                  <c:v>68</c:v>
                </c:pt>
                <c:pt idx="1">
                  <c:v>59</c:v>
                </c:pt>
                <c:pt idx="2">
                  <c:v>100</c:v>
                </c:pt>
                <c:pt idx="3">
                  <c:v>67</c:v>
                </c:pt>
                <c:pt idx="4">
                  <c:v>50</c:v>
                </c:pt>
                <c:pt idx="5">
                  <c:v>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CCC-4A7C-B0F6-A924EF3FF2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gapDepth val="0"/>
        <c:shape val="box"/>
        <c:axId val="1518959024"/>
        <c:axId val="1"/>
        <c:axId val="0"/>
      </c:bar3DChart>
      <c:catAx>
        <c:axId val="15189590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1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18959024"/>
        <c:crosses val="autoZero"/>
        <c:crossBetween val="between"/>
        <c:majorUnit val="10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BEE1F6"/>
    </a:solidFill>
    <a:ln w="12700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>
      <c:oddHeader>&amp;B</c:oddHeader>
      <c:oddFooter>Seite &amp;S</c:oddFooter>
    </c:headerFooter>
    <c:pageMargins b="0.984251969" l="0.78740157499999996" r="0.78740157499999996" t="0.984251969" header="0.4921259845" footer="0.4921259845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de-CH"/>
              <a:t>Winterdienst Salz- / Splittverbrauch</a:t>
            </a:r>
          </a:p>
        </c:rich>
      </c:tx>
      <c:layout>
        <c:manualLayout>
          <c:xMode val="edge"/>
          <c:yMode val="edge"/>
          <c:x val="0.3100005045581129"/>
          <c:y val="1.5772870662460567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hPercent val="67"/>
      <c:rotY val="20"/>
      <c:depthPercent val="2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sideWall>
    <c:backWall>
      <c:thickness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0.17666695421053746"/>
          <c:y val="0.10725552050473186"/>
          <c:w val="0.65000105794443019"/>
          <c:h val="0.80441640378548895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'Bau(Z)'!$F$23</c:f>
              <c:strCache>
                <c:ptCount val="1"/>
                <c:pt idx="0">
                  <c:v>Salz</c:v>
                </c:pt>
              </c:strCache>
            </c:strRef>
          </c:tx>
          <c:spPr>
            <a:solidFill>
              <a:srgbClr val="A6D7F3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'Bau(Z)'!$E$24:$E$29</c:f>
              <c:strCache>
                <c:ptCount val="6"/>
                <c:pt idx="0">
                  <c:v>96/97</c:v>
                </c:pt>
                <c:pt idx="1">
                  <c:v>97/98</c:v>
                </c:pt>
                <c:pt idx="2">
                  <c:v>98/99</c:v>
                </c:pt>
                <c:pt idx="3">
                  <c:v>99/00</c:v>
                </c:pt>
                <c:pt idx="4">
                  <c:v>00/01</c:v>
                </c:pt>
                <c:pt idx="5">
                  <c:v>01/02</c:v>
                </c:pt>
              </c:strCache>
            </c:strRef>
          </c:cat>
          <c:val>
            <c:numRef>
              <c:f>'Bau(Z)'!$F$24:$F$29</c:f>
              <c:numCache>
                <c:formatCode>General</c:formatCode>
                <c:ptCount val="6"/>
                <c:pt idx="0">
                  <c:v>31.5</c:v>
                </c:pt>
                <c:pt idx="1">
                  <c:v>20</c:v>
                </c:pt>
                <c:pt idx="2">
                  <c:v>120</c:v>
                </c:pt>
                <c:pt idx="3">
                  <c:v>40</c:v>
                </c:pt>
                <c:pt idx="4">
                  <c:v>15</c:v>
                </c:pt>
                <c:pt idx="5">
                  <c:v>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058-4562-94AA-094CFA403E89}"/>
            </c:ext>
          </c:extLst>
        </c:ser>
        <c:ser>
          <c:idx val="1"/>
          <c:order val="1"/>
          <c:tx>
            <c:strRef>
              <c:f>'Bau(Z)'!$G$23</c:f>
              <c:strCache>
                <c:ptCount val="1"/>
                <c:pt idx="0">
                  <c:v>Splitt</c:v>
                </c:pt>
              </c:strCache>
            </c:strRef>
          </c:tx>
          <c:spPr>
            <a:solidFill>
              <a:srgbClr val="A7A7A7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'Bau(Z)'!$E$24:$E$29</c:f>
              <c:strCache>
                <c:ptCount val="6"/>
                <c:pt idx="0">
                  <c:v>96/97</c:v>
                </c:pt>
                <c:pt idx="1">
                  <c:v>97/98</c:v>
                </c:pt>
                <c:pt idx="2">
                  <c:v>98/99</c:v>
                </c:pt>
                <c:pt idx="3">
                  <c:v>99/00</c:v>
                </c:pt>
                <c:pt idx="4">
                  <c:v>00/01</c:v>
                </c:pt>
                <c:pt idx="5">
                  <c:v>01/02</c:v>
                </c:pt>
              </c:strCache>
            </c:strRef>
          </c:cat>
          <c:val>
            <c:numRef>
              <c:f>'Bau(Z)'!$G$24:$G$29</c:f>
              <c:numCache>
                <c:formatCode>General</c:formatCode>
                <c:ptCount val="6"/>
                <c:pt idx="0">
                  <c:v>81.73</c:v>
                </c:pt>
                <c:pt idx="1">
                  <c:v>34</c:v>
                </c:pt>
                <c:pt idx="2">
                  <c:v>70</c:v>
                </c:pt>
                <c:pt idx="3">
                  <c:v>25</c:v>
                </c:pt>
                <c:pt idx="4">
                  <c:v>25</c:v>
                </c:pt>
                <c:pt idx="5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058-4562-94AA-094CFA403E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gapDepth val="0"/>
        <c:shape val="box"/>
        <c:axId val="1518959504"/>
        <c:axId val="1"/>
        <c:axId val="0"/>
      </c:bar3DChart>
      <c:catAx>
        <c:axId val="15189595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18959504"/>
        <c:crosses val="autoZero"/>
        <c:crossBetween val="between"/>
        <c:majorUnit val="20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6500140787989566"/>
          <c:y val="0.43533123028391169"/>
          <c:w val="6.8333444553132408E-2"/>
          <c:h val="0.12302839116719243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de-DE"/>
        </a:p>
      </c:txPr>
    </c:legend>
    <c:plotVisOnly val="1"/>
    <c:dispBlanksAs val="gap"/>
    <c:showDLblsOverMax val="0"/>
  </c:chart>
  <c:spPr>
    <a:solidFill>
      <a:srgbClr val="BEE1F6"/>
    </a:solidFill>
    <a:ln w="12700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>
      <c:oddHeader>&amp;B</c:oddHeader>
      <c:oddFooter>Seite &amp;S</c:oddFooter>
    </c:headerFooter>
    <c:pageMargins b="0.984251969" l="0.78740157499999996" r="0.78740157499999996" t="0.984251969" header="0.4921259845" footer="0.4921259845"/>
    <c:pageSetup paperSize="9" orientation="landscape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de-CH"/>
              <a:t>Gemeinderat, Sitzverteilung  (Legislative)
36 Mitglieder</a:t>
            </a:r>
          </a:p>
        </c:rich>
      </c:tx>
      <c:layout>
        <c:manualLayout>
          <c:xMode val="edge"/>
          <c:yMode val="edge"/>
          <c:x val="0.27841867536510517"/>
          <c:y val="2.1978051460083626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hPercent val="45"/>
      <c:rotY val="20"/>
      <c:depthPercent val="2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sideWall>
    <c:backWall>
      <c:thickness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3.7891299014185906E-2"/>
          <c:y val="0.15384636022058537"/>
          <c:w val="0.9258656541727166"/>
          <c:h val="0.64560526163995646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'Gemeinder(Z)'!$B$2</c:f>
              <c:strCache>
                <c:ptCount val="1"/>
                <c:pt idx="0">
                  <c:v>1994</c:v>
                </c:pt>
              </c:strCache>
            </c:strRef>
          </c:tx>
          <c:spPr>
            <a:solidFill>
              <a:srgbClr val="A6D7F3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'Gemeinder(Z)'!$A$3:$A$12</c:f>
              <c:strCache>
                <c:ptCount val="10"/>
                <c:pt idx="0">
                  <c:v>CVP</c:v>
                </c:pt>
                <c:pt idx="1">
                  <c:v>GV</c:v>
                </c:pt>
                <c:pt idx="2">
                  <c:v>LDU</c:v>
                </c:pt>
                <c:pt idx="3">
                  <c:v>EVP</c:v>
                </c:pt>
                <c:pt idx="4">
                  <c:v>FDP</c:v>
                </c:pt>
                <c:pt idx="5">
                  <c:v>NIO</c:v>
                </c:pt>
                <c:pt idx="6">
                  <c:v>FPS</c:v>
                </c:pt>
                <c:pt idx="7">
                  <c:v>SVP</c:v>
                </c:pt>
                <c:pt idx="8">
                  <c:v>SP</c:v>
                </c:pt>
                <c:pt idx="9">
                  <c:v>SD</c:v>
                </c:pt>
              </c:strCache>
            </c:strRef>
          </c:cat>
          <c:val>
            <c:numRef>
              <c:f>'Gemeinder(Z)'!$B$3:$B$12</c:f>
              <c:numCache>
                <c:formatCode>General</c:formatCode>
                <c:ptCount val="10"/>
                <c:pt idx="0">
                  <c:v>5</c:v>
                </c:pt>
                <c:pt idx="1">
                  <c:v>2</c:v>
                </c:pt>
                <c:pt idx="2">
                  <c:v>1</c:v>
                </c:pt>
                <c:pt idx="3">
                  <c:v>4</c:v>
                </c:pt>
                <c:pt idx="4">
                  <c:v>7</c:v>
                </c:pt>
                <c:pt idx="5">
                  <c:v>7</c:v>
                </c:pt>
                <c:pt idx="6">
                  <c:v>1</c:v>
                </c:pt>
                <c:pt idx="7">
                  <c:v>7</c:v>
                </c:pt>
                <c:pt idx="8">
                  <c:v>2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222-4A5B-AD12-1C104307111C}"/>
            </c:ext>
          </c:extLst>
        </c:ser>
        <c:ser>
          <c:idx val="1"/>
          <c:order val="1"/>
          <c:tx>
            <c:strRef>
              <c:f>'Gemeinder(Z)'!$C$2</c:f>
              <c:strCache>
                <c:ptCount val="1"/>
                <c:pt idx="0">
                  <c:v>1998</c:v>
                </c:pt>
              </c:strCache>
            </c:strRef>
          </c:tx>
          <c:spPr>
            <a:solidFill>
              <a:srgbClr val="A7A7A7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'Gemeinder(Z)'!$A$3:$A$12</c:f>
              <c:strCache>
                <c:ptCount val="10"/>
                <c:pt idx="0">
                  <c:v>CVP</c:v>
                </c:pt>
                <c:pt idx="1">
                  <c:v>GV</c:v>
                </c:pt>
                <c:pt idx="2">
                  <c:v>LDU</c:v>
                </c:pt>
                <c:pt idx="3">
                  <c:v>EVP</c:v>
                </c:pt>
                <c:pt idx="4">
                  <c:v>FDP</c:v>
                </c:pt>
                <c:pt idx="5">
                  <c:v>NIO</c:v>
                </c:pt>
                <c:pt idx="6">
                  <c:v>FPS</c:v>
                </c:pt>
                <c:pt idx="7">
                  <c:v>SVP</c:v>
                </c:pt>
                <c:pt idx="8">
                  <c:v>SP</c:v>
                </c:pt>
                <c:pt idx="9">
                  <c:v>SD</c:v>
                </c:pt>
              </c:strCache>
            </c:strRef>
          </c:cat>
          <c:val>
            <c:numRef>
              <c:f>'Gemeinder(Z)'!$C$3:$C$12</c:f>
              <c:numCache>
                <c:formatCode>General</c:formatCode>
                <c:ptCount val="10"/>
                <c:pt idx="0">
                  <c:v>4</c:v>
                </c:pt>
                <c:pt idx="1">
                  <c:v>4</c:v>
                </c:pt>
                <c:pt idx="2">
                  <c:v>0</c:v>
                </c:pt>
                <c:pt idx="3">
                  <c:v>3</c:v>
                </c:pt>
                <c:pt idx="4">
                  <c:v>6</c:v>
                </c:pt>
                <c:pt idx="5">
                  <c:v>5</c:v>
                </c:pt>
                <c:pt idx="6">
                  <c:v>2</c:v>
                </c:pt>
                <c:pt idx="7">
                  <c:v>9</c:v>
                </c:pt>
                <c:pt idx="8">
                  <c:v>3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222-4A5B-AD12-1C104307111C}"/>
            </c:ext>
          </c:extLst>
        </c:ser>
        <c:ser>
          <c:idx val="2"/>
          <c:order val="2"/>
          <c:tx>
            <c:strRef>
              <c:f>'Gemeinder(Z)'!$D$2</c:f>
              <c:strCache>
                <c:ptCount val="1"/>
                <c:pt idx="0">
                  <c:v>2002</c:v>
                </c:pt>
              </c:strCache>
            </c:strRef>
          </c:tx>
          <c:spPr>
            <a:solidFill>
              <a:srgbClr val="2AACE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'Gemeinder(Z)'!$A$3:$A$12</c:f>
              <c:strCache>
                <c:ptCount val="10"/>
                <c:pt idx="0">
                  <c:v>CVP</c:v>
                </c:pt>
                <c:pt idx="1">
                  <c:v>GV</c:v>
                </c:pt>
                <c:pt idx="2">
                  <c:v>LDU</c:v>
                </c:pt>
                <c:pt idx="3">
                  <c:v>EVP</c:v>
                </c:pt>
                <c:pt idx="4">
                  <c:v>FDP</c:v>
                </c:pt>
                <c:pt idx="5">
                  <c:v>NIO</c:v>
                </c:pt>
                <c:pt idx="6">
                  <c:v>FPS</c:v>
                </c:pt>
                <c:pt idx="7">
                  <c:v>SVP</c:v>
                </c:pt>
                <c:pt idx="8">
                  <c:v>SP</c:v>
                </c:pt>
                <c:pt idx="9">
                  <c:v>SD</c:v>
                </c:pt>
              </c:strCache>
            </c:strRef>
          </c:cat>
          <c:val>
            <c:numRef>
              <c:f>'Gemeinder(Z)'!$D$3:$D$12</c:f>
              <c:numCache>
                <c:formatCode>General</c:formatCode>
                <c:ptCount val="10"/>
                <c:pt idx="0">
                  <c:v>4</c:v>
                </c:pt>
                <c:pt idx="1">
                  <c:v>5</c:v>
                </c:pt>
                <c:pt idx="2">
                  <c:v>0</c:v>
                </c:pt>
                <c:pt idx="3">
                  <c:v>4</c:v>
                </c:pt>
                <c:pt idx="4">
                  <c:v>5</c:v>
                </c:pt>
                <c:pt idx="5">
                  <c:v>2</c:v>
                </c:pt>
                <c:pt idx="6">
                  <c:v>0</c:v>
                </c:pt>
                <c:pt idx="7">
                  <c:v>11</c:v>
                </c:pt>
                <c:pt idx="8">
                  <c:v>4</c:v>
                </c:pt>
                <c:pt idx="9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222-4A5B-AD12-1C10430711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gapDepth val="0"/>
        <c:shape val="box"/>
        <c:axId val="1518982544"/>
        <c:axId val="1"/>
        <c:axId val="0"/>
      </c:bar3DChart>
      <c:catAx>
        <c:axId val="15189825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1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18982544"/>
        <c:crosses val="autoZero"/>
        <c:crossBetween val="between"/>
        <c:majorUnit val="1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40197725910701571"/>
          <c:y val="0.8983528534309182"/>
          <c:w val="0.20098862955350785"/>
          <c:h val="6.0439641515229972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de-DE"/>
        </a:p>
      </c:txPr>
    </c:legend>
    <c:plotVisOnly val="1"/>
    <c:dispBlanksAs val="gap"/>
    <c:showDLblsOverMax val="0"/>
  </c:chart>
  <c:spPr>
    <a:solidFill>
      <a:srgbClr val="BEE1F6"/>
    </a:solidFill>
    <a:ln w="12700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>
      <c:oddHeader>&amp;B</c:oddHeader>
      <c:oddFooter>Seite &amp;S</c:oddFooter>
    </c:headerFooter>
    <c:pageMargins b="0.984251969" l="0.78740157499999996" r="0.78740157499999996" t="0.984251969" header="0.4921259845" footer="0.4921259845"/>
    <c:pageSetup paperSize="9" orientation="landscape"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de-CH"/>
              <a:t>Elektrizitätswerk: Einwohner, Energiebezug, Leistungsmaximum</a:t>
            </a:r>
          </a:p>
        </c:rich>
      </c:tx>
      <c:layout>
        <c:manualLayout>
          <c:xMode val="edge"/>
          <c:yMode val="edge"/>
          <c:x val="0.16530278232405893"/>
          <c:y val="3.968264220259332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4893617021276595"/>
          <c:y val="0.12962996452847153"/>
          <c:w val="0.68903436988543376"/>
          <c:h val="0.72222408808719851"/>
        </c:manualLayout>
      </c:layout>
      <c:lineChart>
        <c:grouping val="standard"/>
        <c:varyColors val="0"/>
        <c:ser>
          <c:idx val="0"/>
          <c:order val="0"/>
          <c:tx>
            <c:strRef>
              <c:f>'Werke(Z)'!$F$3</c:f>
              <c:strCache>
                <c:ptCount val="1"/>
                <c:pt idx="0">
                  <c:v>Leistungsmaximum</c:v>
                </c:pt>
              </c:strCache>
            </c:strRef>
          </c:tx>
          <c:spPr>
            <a:ln w="25400">
              <a:solidFill>
                <a:srgbClr val="377898"/>
              </a:solidFill>
              <a:prstDash val="solid"/>
            </a:ln>
          </c:spPr>
          <c:marker>
            <c:symbol val="none"/>
          </c:marker>
          <c:cat>
            <c:numRef>
              <c:f>'Werke(Z)'!$E$4:$E$52</c:f>
              <c:numCache>
                <c:formatCode>General</c:formatCode>
                <c:ptCount val="46"/>
                <c:pt idx="0">
                  <c:v>57</c:v>
                </c:pt>
                <c:pt idx="1">
                  <c:v>58</c:v>
                </c:pt>
                <c:pt idx="2">
                  <c:v>59</c:v>
                </c:pt>
                <c:pt idx="3">
                  <c:v>60</c:v>
                </c:pt>
                <c:pt idx="4">
                  <c:v>61</c:v>
                </c:pt>
                <c:pt idx="5">
                  <c:v>62</c:v>
                </c:pt>
                <c:pt idx="6">
                  <c:v>63</c:v>
                </c:pt>
                <c:pt idx="7">
                  <c:v>64</c:v>
                </c:pt>
                <c:pt idx="8">
                  <c:v>65</c:v>
                </c:pt>
                <c:pt idx="9">
                  <c:v>66</c:v>
                </c:pt>
                <c:pt idx="10">
                  <c:v>67</c:v>
                </c:pt>
                <c:pt idx="11">
                  <c:v>68</c:v>
                </c:pt>
                <c:pt idx="12">
                  <c:v>69</c:v>
                </c:pt>
                <c:pt idx="13">
                  <c:v>70</c:v>
                </c:pt>
                <c:pt idx="14">
                  <c:v>71</c:v>
                </c:pt>
                <c:pt idx="15">
                  <c:v>72</c:v>
                </c:pt>
                <c:pt idx="16">
                  <c:v>73</c:v>
                </c:pt>
                <c:pt idx="17">
                  <c:v>74</c:v>
                </c:pt>
                <c:pt idx="18">
                  <c:v>75</c:v>
                </c:pt>
                <c:pt idx="19">
                  <c:v>76</c:v>
                </c:pt>
                <c:pt idx="20">
                  <c:v>77</c:v>
                </c:pt>
                <c:pt idx="21">
                  <c:v>78</c:v>
                </c:pt>
                <c:pt idx="22">
                  <c:v>79</c:v>
                </c:pt>
                <c:pt idx="23">
                  <c:v>80</c:v>
                </c:pt>
                <c:pt idx="24">
                  <c:v>81</c:v>
                </c:pt>
                <c:pt idx="25">
                  <c:v>82</c:v>
                </c:pt>
                <c:pt idx="26">
                  <c:v>83</c:v>
                </c:pt>
                <c:pt idx="27">
                  <c:v>84</c:v>
                </c:pt>
                <c:pt idx="28">
                  <c:v>85</c:v>
                </c:pt>
                <c:pt idx="29">
                  <c:v>86</c:v>
                </c:pt>
                <c:pt idx="30">
                  <c:v>87</c:v>
                </c:pt>
                <c:pt idx="31">
                  <c:v>88</c:v>
                </c:pt>
                <c:pt idx="32">
                  <c:v>89</c:v>
                </c:pt>
                <c:pt idx="33">
                  <c:v>90</c:v>
                </c:pt>
                <c:pt idx="34">
                  <c:v>91</c:v>
                </c:pt>
                <c:pt idx="35">
                  <c:v>92</c:v>
                </c:pt>
                <c:pt idx="36">
                  <c:v>93</c:v>
                </c:pt>
                <c:pt idx="37">
                  <c:v>94</c:v>
                </c:pt>
                <c:pt idx="38">
                  <c:v>95</c:v>
                </c:pt>
                <c:pt idx="39">
                  <c:v>96</c:v>
                </c:pt>
                <c:pt idx="40">
                  <c:v>97</c:v>
                </c:pt>
                <c:pt idx="41">
                  <c:v>98</c:v>
                </c:pt>
                <c:pt idx="42">
                  <c:v>99</c:v>
                </c:pt>
                <c:pt idx="43" formatCode="00">
                  <c:v>0</c:v>
                </c:pt>
                <c:pt idx="44" formatCode="00">
                  <c:v>1</c:v>
                </c:pt>
                <c:pt idx="45" formatCode="00">
                  <c:v>2</c:v>
                </c:pt>
              </c:numCache>
            </c:numRef>
          </c:cat>
          <c:val>
            <c:numRef>
              <c:f>'Werke(Z)'!$F$4:$F$52</c:f>
              <c:numCache>
                <c:formatCode>0.000\ </c:formatCode>
                <c:ptCount val="46"/>
                <c:pt idx="0">
                  <c:v>1.5409999999999999</c:v>
                </c:pt>
                <c:pt idx="1">
                  <c:v>1.768</c:v>
                </c:pt>
                <c:pt idx="2">
                  <c:v>1.9079999999999999</c:v>
                </c:pt>
                <c:pt idx="3">
                  <c:v>2.1469999999999998</c:v>
                </c:pt>
                <c:pt idx="4">
                  <c:v>2.375</c:v>
                </c:pt>
                <c:pt idx="5">
                  <c:v>2.714</c:v>
                </c:pt>
                <c:pt idx="6">
                  <c:v>2.915</c:v>
                </c:pt>
                <c:pt idx="7">
                  <c:v>3.1760000000000002</c:v>
                </c:pt>
                <c:pt idx="8">
                  <c:v>3.7440000000000002</c:v>
                </c:pt>
                <c:pt idx="9">
                  <c:v>4.141</c:v>
                </c:pt>
                <c:pt idx="10">
                  <c:v>4.327</c:v>
                </c:pt>
                <c:pt idx="11">
                  <c:v>4.7880000000000003</c:v>
                </c:pt>
                <c:pt idx="12">
                  <c:v>5.093</c:v>
                </c:pt>
                <c:pt idx="13">
                  <c:v>5.7080000000000002</c:v>
                </c:pt>
                <c:pt idx="14">
                  <c:v>7.3040000000000003</c:v>
                </c:pt>
                <c:pt idx="15">
                  <c:v>7.7850000000000001</c:v>
                </c:pt>
                <c:pt idx="16">
                  <c:v>8.3680000000000003</c:v>
                </c:pt>
                <c:pt idx="17">
                  <c:v>8.5150000000000006</c:v>
                </c:pt>
                <c:pt idx="18">
                  <c:v>8.5920000000000005</c:v>
                </c:pt>
                <c:pt idx="19">
                  <c:v>8.7899999999999991</c:v>
                </c:pt>
                <c:pt idx="20">
                  <c:v>8.9879999999999995</c:v>
                </c:pt>
                <c:pt idx="21">
                  <c:v>9.3130000000000006</c:v>
                </c:pt>
                <c:pt idx="22">
                  <c:v>10.243</c:v>
                </c:pt>
                <c:pt idx="23">
                  <c:v>10.285</c:v>
                </c:pt>
                <c:pt idx="24">
                  <c:v>10.622999999999999</c:v>
                </c:pt>
                <c:pt idx="25">
                  <c:v>10.807</c:v>
                </c:pt>
                <c:pt idx="26">
                  <c:v>11.117000000000001</c:v>
                </c:pt>
                <c:pt idx="27">
                  <c:v>11.577</c:v>
                </c:pt>
                <c:pt idx="28">
                  <c:v>12.097</c:v>
                </c:pt>
                <c:pt idx="29">
                  <c:v>12.904</c:v>
                </c:pt>
                <c:pt idx="30">
                  <c:v>14.038</c:v>
                </c:pt>
                <c:pt idx="31">
                  <c:v>14.356999999999999</c:v>
                </c:pt>
                <c:pt idx="32">
                  <c:v>15.257</c:v>
                </c:pt>
                <c:pt idx="33">
                  <c:v>15.291</c:v>
                </c:pt>
                <c:pt idx="34">
                  <c:v>16.315999999999999</c:v>
                </c:pt>
                <c:pt idx="35">
                  <c:v>16.872</c:v>
                </c:pt>
                <c:pt idx="36">
                  <c:v>17.504999999999999</c:v>
                </c:pt>
                <c:pt idx="37">
                  <c:v>17.774999999999999</c:v>
                </c:pt>
                <c:pt idx="38">
                  <c:v>18.552</c:v>
                </c:pt>
                <c:pt idx="39">
                  <c:v>18.443999999999999</c:v>
                </c:pt>
                <c:pt idx="40">
                  <c:v>18.309000000000001</c:v>
                </c:pt>
                <c:pt idx="41">
                  <c:v>18.096</c:v>
                </c:pt>
                <c:pt idx="42">
                  <c:v>19.413</c:v>
                </c:pt>
                <c:pt idx="43">
                  <c:v>19.878</c:v>
                </c:pt>
                <c:pt idx="44">
                  <c:v>20.7</c:v>
                </c:pt>
                <c:pt idx="45">
                  <c:v>21.126000000000001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B4D-40A2-9F17-6FBAE06B3F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17519184"/>
        <c:axId val="1"/>
      </c:lineChart>
      <c:lineChart>
        <c:grouping val="standard"/>
        <c:varyColors val="0"/>
        <c:ser>
          <c:idx val="1"/>
          <c:order val="1"/>
          <c:tx>
            <c:strRef>
              <c:f>'Werke(Z)'!$G$3</c:f>
              <c:strCache>
                <c:ptCount val="1"/>
                <c:pt idx="0">
                  <c:v>Energiebezug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numRef>
              <c:f>'Werke(Z)'!$E$4:$E$52</c:f>
              <c:numCache>
                <c:formatCode>General</c:formatCode>
                <c:ptCount val="46"/>
                <c:pt idx="0">
                  <c:v>57</c:v>
                </c:pt>
                <c:pt idx="1">
                  <c:v>58</c:v>
                </c:pt>
                <c:pt idx="2">
                  <c:v>59</c:v>
                </c:pt>
                <c:pt idx="3">
                  <c:v>60</c:v>
                </c:pt>
                <c:pt idx="4">
                  <c:v>61</c:v>
                </c:pt>
                <c:pt idx="5">
                  <c:v>62</c:v>
                </c:pt>
                <c:pt idx="6">
                  <c:v>63</c:v>
                </c:pt>
                <c:pt idx="7">
                  <c:v>64</c:v>
                </c:pt>
                <c:pt idx="8">
                  <c:v>65</c:v>
                </c:pt>
                <c:pt idx="9">
                  <c:v>66</c:v>
                </c:pt>
                <c:pt idx="10">
                  <c:v>67</c:v>
                </c:pt>
                <c:pt idx="11">
                  <c:v>68</c:v>
                </c:pt>
                <c:pt idx="12">
                  <c:v>69</c:v>
                </c:pt>
                <c:pt idx="13">
                  <c:v>70</c:v>
                </c:pt>
                <c:pt idx="14">
                  <c:v>71</c:v>
                </c:pt>
                <c:pt idx="15">
                  <c:v>72</c:v>
                </c:pt>
                <c:pt idx="16">
                  <c:v>73</c:v>
                </c:pt>
                <c:pt idx="17">
                  <c:v>74</c:v>
                </c:pt>
                <c:pt idx="18">
                  <c:v>75</c:v>
                </c:pt>
                <c:pt idx="19">
                  <c:v>76</c:v>
                </c:pt>
                <c:pt idx="20">
                  <c:v>77</c:v>
                </c:pt>
                <c:pt idx="21">
                  <c:v>78</c:v>
                </c:pt>
                <c:pt idx="22">
                  <c:v>79</c:v>
                </c:pt>
                <c:pt idx="23">
                  <c:v>80</c:v>
                </c:pt>
                <c:pt idx="24">
                  <c:v>81</c:v>
                </c:pt>
                <c:pt idx="25">
                  <c:v>82</c:v>
                </c:pt>
                <c:pt idx="26">
                  <c:v>83</c:v>
                </c:pt>
                <c:pt idx="27">
                  <c:v>84</c:v>
                </c:pt>
                <c:pt idx="28">
                  <c:v>85</c:v>
                </c:pt>
                <c:pt idx="29">
                  <c:v>86</c:v>
                </c:pt>
                <c:pt idx="30">
                  <c:v>87</c:v>
                </c:pt>
                <c:pt idx="31">
                  <c:v>88</c:v>
                </c:pt>
                <c:pt idx="32">
                  <c:v>89</c:v>
                </c:pt>
                <c:pt idx="33">
                  <c:v>90</c:v>
                </c:pt>
                <c:pt idx="34">
                  <c:v>91</c:v>
                </c:pt>
                <c:pt idx="35">
                  <c:v>92</c:v>
                </c:pt>
                <c:pt idx="36">
                  <c:v>93</c:v>
                </c:pt>
                <c:pt idx="37">
                  <c:v>94</c:v>
                </c:pt>
                <c:pt idx="38">
                  <c:v>95</c:v>
                </c:pt>
                <c:pt idx="39">
                  <c:v>96</c:v>
                </c:pt>
                <c:pt idx="40">
                  <c:v>97</c:v>
                </c:pt>
                <c:pt idx="41">
                  <c:v>98</c:v>
                </c:pt>
                <c:pt idx="42">
                  <c:v>99</c:v>
                </c:pt>
                <c:pt idx="43" formatCode="00">
                  <c:v>0</c:v>
                </c:pt>
                <c:pt idx="44" formatCode="00">
                  <c:v>1</c:v>
                </c:pt>
                <c:pt idx="45" formatCode="00">
                  <c:v>2</c:v>
                </c:pt>
              </c:numCache>
            </c:numRef>
          </c:cat>
          <c:val>
            <c:numRef>
              <c:f>'Werke(Z)'!$G$4:$G$52</c:f>
              <c:numCache>
                <c:formatCode>0.000\ </c:formatCode>
                <c:ptCount val="46"/>
                <c:pt idx="0">
                  <c:v>10.058999999999999</c:v>
                </c:pt>
                <c:pt idx="1">
                  <c:v>10.885</c:v>
                </c:pt>
                <c:pt idx="2">
                  <c:v>11.564</c:v>
                </c:pt>
                <c:pt idx="3">
                  <c:v>12.784000000000001</c:v>
                </c:pt>
                <c:pt idx="4">
                  <c:v>13.782999999999999</c:v>
                </c:pt>
                <c:pt idx="5">
                  <c:v>15.249000000000001</c:v>
                </c:pt>
                <c:pt idx="6">
                  <c:v>16.193000000000001</c:v>
                </c:pt>
                <c:pt idx="7">
                  <c:v>17.739000000000001</c:v>
                </c:pt>
                <c:pt idx="8">
                  <c:v>20.134</c:v>
                </c:pt>
                <c:pt idx="9">
                  <c:v>20.908999999999999</c:v>
                </c:pt>
                <c:pt idx="10">
                  <c:v>21.986000000000001</c:v>
                </c:pt>
                <c:pt idx="11">
                  <c:v>23.521000000000001</c:v>
                </c:pt>
                <c:pt idx="12">
                  <c:v>25.183</c:v>
                </c:pt>
                <c:pt idx="13">
                  <c:v>29.38</c:v>
                </c:pt>
                <c:pt idx="14">
                  <c:v>34.841000000000001</c:v>
                </c:pt>
                <c:pt idx="15">
                  <c:v>37.200000000000003</c:v>
                </c:pt>
                <c:pt idx="16">
                  <c:v>40.171999999999997</c:v>
                </c:pt>
                <c:pt idx="17">
                  <c:v>40.956000000000003</c:v>
                </c:pt>
                <c:pt idx="18">
                  <c:v>41.04</c:v>
                </c:pt>
                <c:pt idx="19">
                  <c:v>42.252000000000002</c:v>
                </c:pt>
                <c:pt idx="20">
                  <c:v>42.915999999999997</c:v>
                </c:pt>
                <c:pt idx="21">
                  <c:v>45.405999999999999</c:v>
                </c:pt>
                <c:pt idx="22">
                  <c:v>48.56</c:v>
                </c:pt>
                <c:pt idx="23">
                  <c:v>49.786000000000001</c:v>
                </c:pt>
                <c:pt idx="24">
                  <c:v>51.103000000000002</c:v>
                </c:pt>
                <c:pt idx="25">
                  <c:v>52.71</c:v>
                </c:pt>
                <c:pt idx="26">
                  <c:v>54.49</c:v>
                </c:pt>
                <c:pt idx="27">
                  <c:v>57.3</c:v>
                </c:pt>
                <c:pt idx="28">
                  <c:v>59.83</c:v>
                </c:pt>
                <c:pt idx="29">
                  <c:v>64.555999999999997</c:v>
                </c:pt>
                <c:pt idx="30">
                  <c:v>70.52</c:v>
                </c:pt>
                <c:pt idx="31">
                  <c:v>73.415000000000006</c:v>
                </c:pt>
                <c:pt idx="32">
                  <c:v>75.313000000000002</c:v>
                </c:pt>
                <c:pt idx="33">
                  <c:v>76.19</c:v>
                </c:pt>
                <c:pt idx="34">
                  <c:v>82.661000000000001</c:v>
                </c:pt>
                <c:pt idx="35">
                  <c:v>85.7</c:v>
                </c:pt>
                <c:pt idx="36">
                  <c:v>89.414000000000001</c:v>
                </c:pt>
                <c:pt idx="37">
                  <c:v>94.156000000000006</c:v>
                </c:pt>
                <c:pt idx="38">
                  <c:v>95.134</c:v>
                </c:pt>
                <c:pt idx="39">
                  <c:v>96.1</c:v>
                </c:pt>
                <c:pt idx="40">
                  <c:v>94.6</c:v>
                </c:pt>
                <c:pt idx="41">
                  <c:v>96.983000000000004</c:v>
                </c:pt>
                <c:pt idx="42">
                  <c:v>104.009</c:v>
                </c:pt>
                <c:pt idx="43">
                  <c:v>109.5252</c:v>
                </c:pt>
                <c:pt idx="44">
                  <c:v>113.771</c:v>
                </c:pt>
                <c:pt idx="45">
                  <c:v>114.361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B4D-40A2-9F17-6FBAE06B3F1B}"/>
            </c:ext>
          </c:extLst>
        </c:ser>
        <c:ser>
          <c:idx val="2"/>
          <c:order val="2"/>
          <c:tx>
            <c:strRef>
              <c:f>'Werke(Z)'!$H$3</c:f>
              <c:strCache>
                <c:ptCount val="1"/>
                <c:pt idx="0">
                  <c:v>Einwohner</c:v>
                </c:pt>
              </c:strCache>
            </c:strRef>
          </c:tx>
          <c:spPr>
            <a:ln w="25400">
              <a:solidFill>
                <a:srgbClr val="00A0DD"/>
              </a:solidFill>
              <a:prstDash val="solid"/>
            </a:ln>
          </c:spPr>
          <c:marker>
            <c:symbol val="none"/>
          </c:marker>
          <c:cat>
            <c:numRef>
              <c:f>'Werke(Z)'!$E$4:$E$52</c:f>
              <c:numCache>
                <c:formatCode>General</c:formatCode>
                <c:ptCount val="46"/>
                <c:pt idx="0">
                  <c:v>57</c:v>
                </c:pt>
                <c:pt idx="1">
                  <c:v>58</c:v>
                </c:pt>
                <c:pt idx="2">
                  <c:v>59</c:v>
                </c:pt>
                <c:pt idx="3">
                  <c:v>60</c:v>
                </c:pt>
                <c:pt idx="4">
                  <c:v>61</c:v>
                </c:pt>
                <c:pt idx="5">
                  <c:v>62</c:v>
                </c:pt>
                <c:pt idx="6">
                  <c:v>63</c:v>
                </c:pt>
                <c:pt idx="7">
                  <c:v>64</c:v>
                </c:pt>
                <c:pt idx="8">
                  <c:v>65</c:v>
                </c:pt>
                <c:pt idx="9">
                  <c:v>66</c:v>
                </c:pt>
                <c:pt idx="10">
                  <c:v>67</c:v>
                </c:pt>
                <c:pt idx="11">
                  <c:v>68</c:v>
                </c:pt>
                <c:pt idx="12">
                  <c:v>69</c:v>
                </c:pt>
                <c:pt idx="13">
                  <c:v>70</c:v>
                </c:pt>
                <c:pt idx="14">
                  <c:v>71</c:v>
                </c:pt>
                <c:pt idx="15">
                  <c:v>72</c:v>
                </c:pt>
                <c:pt idx="16">
                  <c:v>73</c:v>
                </c:pt>
                <c:pt idx="17">
                  <c:v>74</c:v>
                </c:pt>
                <c:pt idx="18">
                  <c:v>75</c:v>
                </c:pt>
                <c:pt idx="19">
                  <c:v>76</c:v>
                </c:pt>
                <c:pt idx="20">
                  <c:v>77</c:v>
                </c:pt>
                <c:pt idx="21">
                  <c:v>78</c:v>
                </c:pt>
                <c:pt idx="22">
                  <c:v>79</c:v>
                </c:pt>
                <c:pt idx="23">
                  <c:v>80</c:v>
                </c:pt>
                <c:pt idx="24">
                  <c:v>81</c:v>
                </c:pt>
                <c:pt idx="25">
                  <c:v>82</c:v>
                </c:pt>
                <c:pt idx="26">
                  <c:v>83</c:v>
                </c:pt>
                <c:pt idx="27">
                  <c:v>84</c:v>
                </c:pt>
                <c:pt idx="28">
                  <c:v>85</c:v>
                </c:pt>
                <c:pt idx="29">
                  <c:v>86</c:v>
                </c:pt>
                <c:pt idx="30">
                  <c:v>87</c:v>
                </c:pt>
                <c:pt idx="31">
                  <c:v>88</c:v>
                </c:pt>
                <c:pt idx="32">
                  <c:v>89</c:v>
                </c:pt>
                <c:pt idx="33">
                  <c:v>90</c:v>
                </c:pt>
                <c:pt idx="34">
                  <c:v>91</c:v>
                </c:pt>
                <c:pt idx="35">
                  <c:v>92</c:v>
                </c:pt>
                <c:pt idx="36">
                  <c:v>93</c:v>
                </c:pt>
                <c:pt idx="37">
                  <c:v>94</c:v>
                </c:pt>
                <c:pt idx="38">
                  <c:v>95</c:v>
                </c:pt>
                <c:pt idx="39">
                  <c:v>96</c:v>
                </c:pt>
                <c:pt idx="40">
                  <c:v>97</c:v>
                </c:pt>
                <c:pt idx="41">
                  <c:v>98</c:v>
                </c:pt>
                <c:pt idx="42">
                  <c:v>99</c:v>
                </c:pt>
                <c:pt idx="43" formatCode="00">
                  <c:v>0</c:v>
                </c:pt>
                <c:pt idx="44" formatCode="00">
                  <c:v>1</c:v>
                </c:pt>
                <c:pt idx="45" formatCode="00">
                  <c:v>2</c:v>
                </c:pt>
              </c:numCache>
            </c:numRef>
          </c:cat>
          <c:val>
            <c:numRef>
              <c:f>'Werke(Z)'!$H$4:$H$52</c:f>
              <c:numCache>
                <c:formatCode>0.000\ </c:formatCode>
                <c:ptCount val="46"/>
                <c:pt idx="0">
                  <c:v>0</c:v>
                </c:pt>
                <c:pt idx="1">
                  <c:v>6.5659999999999998</c:v>
                </c:pt>
                <c:pt idx="2">
                  <c:v>6.8390000000000004</c:v>
                </c:pt>
                <c:pt idx="3">
                  <c:v>7.2439999999999998</c:v>
                </c:pt>
                <c:pt idx="4">
                  <c:v>7.6920000000000002</c:v>
                </c:pt>
                <c:pt idx="5">
                  <c:v>7.9960000000000004</c:v>
                </c:pt>
                <c:pt idx="6">
                  <c:v>8.4390000000000001</c:v>
                </c:pt>
                <c:pt idx="7">
                  <c:v>8.9589999999999996</c:v>
                </c:pt>
                <c:pt idx="8">
                  <c:v>9.1479999999999997</c:v>
                </c:pt>
                <c:pt idx="9">
                  <c:v>9.2490000000000006</c:v>
                </c:pt>
                <c:pt idx="10">
                  <c:v>9.6660000000000004</c:v>
                </c:pt>
                <c:pt idx="11">
                  <c:v>9.9280000000000008</c:v>
                </c:pt>
                <c:pt idx="12">
                  <c:v>10.178000000000001</c:v>
                </c:pt>
                <c:pt idx="13">
                  <c:v>10.717000000000001</c:v>
                </c:pt>
                <c:pt idx="14">
                  <c:v>11.115</c:v>
                </c:pt>
                <c:pt idx="15">
                  <c:v>12.073</c:v>
                </c:pt>
                <c:pt idx="16">
                  <c:v>12.65</c:v>
                </c:pt>
                <c:pt idx="17">
                  <c:v>12.667</c:v>
                </c:pt>
                <c:pt idx="18">
                  <c:v>11.877000000000001</c:v>
                </c:pt>
                <c:pt idx="19">
                  <c:v>11.475</c:v>
                </c:pt>
                <c:pt idx="20">
                  <c:v>11.590999999999999</c:v>
                </c:pt>
                <c:pt idx="21">
                  <c:v>11.518000000000001</c:v>
                </c:pt>
                <c:pt idx="22">
                  <c:v>11.456</c:v>
                </c:pt>
                <c:pt idx="23">
                  <c:v>11.422000000000001</c:v>
                </c:pt>
                <c:pt idx="24">
                  <c:v>11.403</c:v>
                </c:pt>
                <c:pt idx="25">
                  <c:v>11.551</c:v>
                </c:pt>
                <c:pt idx="26">
                  <c:v>11.412000000000001</c:v>
                </c:pt>
                <c:pt idx="27">
                  <c:v>11.381</c:v>
                </c:pt>
                <c:pt idx="28">
                  <c:v>11.618</c:v>
                </c:pt>
                <c:pt idx="29">
                  <c:v>11.76</c:v>
                </c:pt>
                <c:pt idx="30">
                  <c:v>11.723000000000001</c:v>
                </c:pt>
                <c:pt idx="31">
                  <c:v>11.75</c:v>
                </c:pt>
                <c:pt idx="32">
                  <c:v>11.73</c:v>
                </c:pt>
                <c:pt idx="33">
                  <c:v>11.725</c:v>
                </c:pt>
                <c:pt idx="34">
                  <c:v>11.942</c:v>
                </c:pt>
                <c:pt idx="35">
                  <c:v>12.286</c:v>
                </c:pt>
                <c:pt idx="36">
                  <c:v>12.27</c:v>
                </c:pt>
                <c:pt idx="37">
                  <c:v>12.183</c:v>
                </c:pt>
                <c:pt idx="38">
                  <c:v>11.714</c:v>
                </c:pt>
                <c:pt idx="39">
                  <c:v>11.677</c:v>
                </c:pt>
                <c:pt idx="40">
                  <c:v>11.406000000000001</c:v>
                </c:pt>
                <c:pt idx="41">
                  <c:v>11.48</c:v>
                </c:pt>
                <c:pt idx="42">
                  <c:v>11.816000000000001</c:v>
                </c:pt>
                <c:pt idx="43">
                  <c:v>12.173999999999999</c:v>
                </c:pt>
                <c:pt idx="44">
                  <c:v>12.715999999999999</c:v>
                </c:pt>
                <c:pt idx="45">
                  <c:v>11.968999999999999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B4D-40A2-9F17-6FBAE06B3F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14175191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de-CH"/>
                  <a:t>Jahre</a:t>
                </a:r>
              </a:p>
            </c:rich>
          </c:tx>
          <c:layout>
            <c:manualLayout>
              <c:xMode val="edge"/>
              <c:yMode val="edge"/>
              <c:x val="0.47626841243862522"/>
              <c:y val="0.9338648465010295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"/>
        <c:crosses val="autoZero"/>
        <c:auto val="0"/>
        <c:lblAlgn val="ctr"/>
        <c:lblOffset val="100"/>
        <c:tickLblSkip val="2"/>
        <c:tickMarkSkip val="1"/>
        <c:noMultiLvlLbl val="0"/>
      </c:catAx>
      <c:valAx>
        <c:axId val="1"/>
        <c:scaling>
          <c:orientation val="minMax"/>
          <c:max val="2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417519184"/>
        <c:crosses val="autoZero"/>
        <c:crossBetween val="midCat"/>
        <c:majorUnit val="1"/>
        <c:minorUnit val="1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  <c:max val="210"/>
        </c:scaling>
        <c:delete val="0"/>
        <c:axPos val="r"/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3"/>
        <c:crosses val="max"/>
        <c:crossBetween val="midCat"/>
        <c:majorUnit val="10"/>
        <c:minorUnit val="5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BEE1F6"/>
    </a:solidFill>
    <a:ln w="12700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>
      <c:oddHeader>&amp;B</c:oddHeader>
      <c:oddFooter>Seite &amp;S</c:oddFooter>
    </c:headerFooter>
    <c:pageMargins b="0.984251969" l="0.78740157499999996" r="0.78740157499999996" t="0.984251969" header="0.4921259845" footer="0.4921259845"/>
    <c:pageSetup paperSize="9" orientation="landscape"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de-CH"/>
              <a:t>Elektrizitätswerk: Zuwachsrate Energieumsatz</a:t>
            </a:r>
          </a:p>
        </c:rich>
      </c:tx>
      <c:layout>
        <c:manualLayout>
          <c:xMode val="edge"/>
          <c:yMode val="edge"/>
          <c:x val="0.26186579378068742"/>
          <c:y val="4.597718352334592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hPercent val="36"/>
      <c:rotY val="20"/>
      <c:depthPercent val="2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sideWall>
    <c:backWall>
      <c:thickness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3.7643207855973811E-2"/>
          <c:y val="0.17241443821254718"/>
          <c:w val="0.9492635024549918"/>
          <c:h val="0.61302911364461221"/>
        </c:manualLayout>
      </c:layout>
      <c:bar3DChart>
        <c:barDir val="col"/>
        <c:grouping val="clustered"/>
        <c:varyColors val="0"/>
        <c:ser>
          <c:idx val="0"/>
          <c:order val="0"/>
          <c:spPr>
            <a:solidFill>
              <a:srgbClr val="A6D7F3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elete val="1"/>
          </c:dLbls>
          <c:cat>
            <c:numRef>
              <c:f>'Werke(Z)'!$A$3:$A$40</c:f>
              <c:numCache>
                <c:formatCode>General</c:formatCode>
                <c:ptCount val="35"/>
                <c:pt idx="0">
                  <c:v>65</c:v>
                </c:pt>
                <c:pt idx="1">
                  <c:v>69</c:v>
                </c:pt>
                <c:pt idx="2">
                  <c:v>70</c:v>
                </c:pt>
                <c:pt idx="3">
                  <c:v>71</c:v>
                </c:pt>
                <c:pt idx="4">
                  <c:v>72</c:v>
                </c:pt>
                <c:pt idx="5">
                  <c:v>73</c:v>
                </c:pt>
                <c:pt idx="6">
                  <c:v>74</c:v>
                </c:pt>
                <c:pt idx="7">
                  <c:v>75</c:v>
                </c:pt>
                <c:pt idx="8">
                  <c:v>76</c:v>
                </c:pt>
                <c:pt idx="9">
                  <c:v>77</c:v>
                </c:pt>
                <c:pt idx="10">
                  <c:v>78</c:v>
                </c:pt>
                <c:pt idx="11">
                  <c:v>79</c:v>
                </c:pt>
                <c:pt idx="12">
                  <c:v>80</c:v>
                </c:pt>
                <c:pt idx="13">
                  <c:v>81</c:v>
                </c:pt>
                <c:pt idx="14">
                  <c:v>82</c:v>
                </c:pt>
                <c:pt idx="15">
                  <c:v>83</c:v>
                </c:pt>
                <c:pt idx="16">
                  <c:v>84</c:v>
                </c:pt>
                <c:pt idx="17">
                  <c:v>85</c:v>
                </c:pt>
                <c:pt idx="18">
                  <c:v>86</c:v>
                </c:pt>
                <c:pt idx="19">
                  <c:v>87</c:v>
                </c:pt>
                <c:pt idx="20">
                  <c:v>88</c:v>
                </c:pt>
                <c:pt idx="21">
                  <c:v>89</c:v>
                </c:pt>
                <c:pt idx="22">
                  <c:v>90</c:v>
                </c:pt>
                <c:pt idx="23">
                  <c:v>91</c:v>
                </c:pt>
                <c:pt idx="24">
                  <c:v>92</c:v>
                </c:pt>
                <c:pt idx="25">
                  <c:v>93</c:v>
                </c:pt>
                <c:pt idx="26">
                  <c:v>94</c:v>
                </c:pt>
                <c:pt idx="27">
                  <c:v>95</c:v>
                </c:pt>
                <c:pt idx="28">
                  <c:v>96</c:v>
                </c:pt>
                <c:pt idx="29">
                  <c:v>97</c:v>
                </c:pt>
                <c:pt idx="30">
                  <c:v>98</c:v>
                </c:pt>
                <c:pt idx="31">
                  <c:v>99</c:v>
                </c:pt>
                <c:pt idx="32" formatCode="00">
                  <c:v>0</c:v>
                </c:pt>
                <c:pt idx="33" formatCode="00">
                  <c:v>1</c:v>
                </c:pt>
                <c:pt idx="34" formatCode="00">
                  <c:v>2</c:v>
                </c:pt>
              </c:numCache>
            </c:numRef>
          </c:cat>
          <c:val>
            <c:numRef>
              <c:f>'Werke(Z)'!$B$3:$B$40</c:f>
              <c:numCache>
                <c:formatCode>0.000\ </c:formatCode>
                <c:ptCount val="35"/>
                <c:pt idx="0">
                  <c:v>13.5</c:v>
                </c:pt>
                <c:pt idx="1">
                  <c:v>7.06</c:v>
                </c:pt>
                <c:pt idx="2">
                  <c:v>16.7</c:v>
                </c:pt>
                <c:pt idx="3">
                  <c:v>18.600000000000001</c:v>
                </c:pt>
                <c:pt idx="4">
                  <c:v>6.77</c:v>
                </c:pt>
                <c:pt idx="5">
                  <c:v>7.99</c:v>
                </c:pt>
                <c:pt idx="6">
                  <c:v>1.95</c:v>
                </c:pt>
                <c:pt idx="7">
                  <c:v>0.2</c:v>
                </c:pt>
                <c:pt idx="8">
                  <c:v>2.95</c:v>
                </c:pt>
                <c:pt idx="9">
                  <c:v>1.57</c:v>
                </c:pt>
                <c:pt idx="10">
                  <c:v>5.8</c:v>
                </c:pt>
                <c:pt idx="11">
                  <c:v>6.94</c:v>
                </c:pt>
                <c:pt idx="12">
                  <c:v>2.52</c:v>
                </c:pt>
                <c:pt idx="13">
                  <c:v>2.64</c:v>
                </c:pt>
                <c:pt idx="14">
                  <c:v>3.15</c:v>
                </c:pt>
                <c:pt idx="15">
                  <c:v>3.38</c:v>
                </c:pt>
                <c:pt idx="16">
                  <c:v>5.15</c:v>
                </c:pt>
                <c:pt idx="17">
                  <c:v>4.42</c:v>
                </c:pt>
                <c:pt idx="18">
                  <c:v>7.89</c:v>
                </c:pt>
                <c:pt idx="19">
                  <c:v>9.25</c:v>
                </c:pt>
                <c:pt idx="20">
                  <c:v>4.0999999999999996</c:v>
                </c:pt>
                <c:pt idx="21">
                  <c:v>2.5859999999999999</c:v>
                </c:pt>
                <c:pt idx="22">
                  <c:v>1.165</c:v>
                </c:pt>
                <c:pt idx="23">
                  <c:v>8.4930000000000003</c:v>
                </c:pt>
                <c:pt idx="24">
                  <c:v>3.6709999999999998</c:v>
                </c:pt>
                <c:pt idx="25">
                  <c:v>4.3380000000000001</c:v>
                </c:pt>
                <c:pt idx="26">
                  <c:v>5.3</c:v>
                </c:pt>
                <c:pt idx="27">
                  <c:v>1.04</c:v>
                </c:pt>
                <c:pt idx="28">
                  <c:v>1</c:v>
                </c:pt>
                <c:pt idx="29">
                  <c:v>-1.5740000000000001</c:v>
                </c:pt>
                <c:pt idx="30">
                  <c:v>2.5470000000000002</c:v>
                </c:pt>
                <c:pt idx="31">
                  <c:v>7.2430000000000003</c:v>
                </c:pt>
                <c:pt idx="32" formatCode="General">
                  <c:v>5.3</c:v>
                </c:pt>
                <c:pt idx="33" formatCode="General">
                  <c:v>3.88</c:v>
                </c:pt>
                <c:pt idx="34">
                  <c:v>0.52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7B3-4B5E-BA21-D56EC116426B}"/>
            </c:ext>
          </c:extLst>
        </c:ser>
        <c:dLbls>
          <c:showLegendKey val="0"/>
          <c:showVal val="0"/>
          <c:showCatName val="1"/>
          <c:showSerName val="0"/>
          <c:showPercent val="0"/>
          <c:showBubbleSize val="0"/>
        </c:dLbls>
        <c:gapWidth val="150"/>
        <c:gapDepth val="0"/>
        <c:shape val="box"/>
        <c:axId val="1417523984"/>
        <c:axId val="1"/>
        <c:axId val="0"/>
      </c:bar3DChart>
      <c:catAx>
        <c:axId val="14175239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de-CH"/>
                  <a:t>Jahre</a:t>
                </a:r>
              </a:p>
            </c:rich>
          </c:tx>
          <c:layout>
            <c:manualLayout>
              <c:xMode val="edge"/>
              <c:yMode val="edge"/>
              <c:x val="0.4746317512274959"/>
              <c:y val="0.8927236467449665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"/>
        <c:crosses val="autoZero"/>
        <c:auto val="0"/>
        <c:lblAlgn val="ctr"/>
        <c:lblOffset val="100"/>
        <c:tickLblSkip val="3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417523984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BEE1F6"/>
    </a:solidFill>
    <a:ln w="12700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>
      <c:oddHeader>&amp;B</c:oddHeader>
      <c:oddFooter>Seite &amp;S</c:oddFooter>
    </c:headerFooter>
    <c:pageMargins b="0.984251969" l="0.78740157499999996" r="0.78740157499999996" t="0.984251969" header="0.4921259845" footer="0.4921259845"/>
    <c:pageSetup paperSize="9" orientation="landscape"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de-CH"/>
              <a:t>Elektrizitätswerk: Energieabgabe</a:t>
            </a:r>
          </a:p>
        </c:rich>
      </c:tx>
      <c:layout>
        <c:manualLayout>
          <c:xMode val="edge"/>
          <c:yMode val="edge"/>
          <c:x val="0.32733224222585927"/>
          <c:y val="3.618426864506554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4729950900163666"/>
          <c:y val="0.14144759561252893"/>
          <c:w val="0.77905073649754497"/>
          <c:h val="0.68092214632077885"/>
        </c:manualLayout>
      </c:layout>
      <c:lineChart>
        <c:grouping val="standard"/>
        <c:varyColors val="0"/>
        <c:ser>
          <c:idx val="1"/>
          <c:order val="0"/>
          <c:tx>
            <c:strRef>
              <c:f>'Werke(Z)'!$C$54</c:f>
              <c:strCache>
                <c:ptCount val="1"/>
                <c:pt idx="0">
                  <c:v>Industrie/Gewerbe</c:v>
                </c:pt>
              </c:strCache>
            </c:strRef>
          </c:tx>
          <c:spPr>
            <a:ln w="25400">
              <a:solidFill>
                <a:srgbClr val="377898"/>
              </a:solidFill>
              <a:prstDash val="solid"/>
            </a:ln>
          </c:spPr>
          <c:marker>
            <c:symbol val="none"/>
          </c:marker>
          <c:cat>
            <c:numRef>
              <c:f>'Werke(Z)'!$A$55:$A$79</c:f>
              <c:numCache>
                <c:formatCode>General</c:formatCode>
                <c:ptCount val="25"/>
                <c:pt idx="0">
                  <c:v>78</c:v>
                </c:pt>
                <c:pt idx="1">
                  <c:v>79</c:v>
                </c:pt>
                <c:pt idx="2">
                  <c:v>80</c:v>
                </c:pt>
                <c:pt idx="3">
                  <c:v>81</c:v>
                </c:pt>
                <c:pt idx="4">
                  <c:v>82</c:v>
                </c:pt>
                <c:pt idx="5">
                  <c:v>83</c:v>
                </c:pt>
                <c:pt idx="6">
                  <c:v>84</c:v>
                </c:pt>
                <c:pt idx="7">
                  <c:v>85</c:v>
                </c:pt>
                <c:pt idx="8">
                  <c:v>86</c:v>
                </c:pt>
                <c:pt idx="9">
                  <c:v>87</c:v>
                </c:pt>
                <c:pt idx="10">
                  <c:v>88</c:v>
                </c:pt>
                <c:pt idx="11">
                  <c:v>89</c:v>
                </c:pt>
                <c:pt idx="12">
                  <c:v>90</c:v>
                </c:pt>
                <c:pt idx="13">
                  <c:v>91</c:v>
                </c:pt>
                <c:pt idx="14">
                  <c:v>92</c:v>
                </c:pt>
                <c:pt idx="15">
                  <c:v>93</c:v>
                </c:pt>
                <c:pt idx="16">
                  <c:v>94</c:v>
                </c:pt>
                <c:pt idx="17">
                  <c:v>95</c:v>
                </c:pt>
                <c:pt idx="18">
                  <c:v>96</c:v>
                </c:pt>
                <c:pt idx="19">
                  <c:v>97</c:v>
                </c:pt>
                <c:pt idx="20">
                  <c:v>98</c:v>
                </c:pt>
                <c:pt idx="21">
                  <c:v>99</c:v>
                </c:pt>
                <c:pt idx="22" formatCode="00">
                  <c:v>0</c:v>
                </c:pt>
                <c:pt idx="23" formatCode="00">
                  <c:v>1</c:v>
                </c:pt>
                <c:pt idx="24" formatCode="00">
                  <c:v>2</c:v>
                </c:pt>
              </c:numCache>
            </c:numRef>
          </c:cat>
          <c:val>
            <c:numRef>
              <c:f>'Werke(Z)'!$C$55:$C$79</c:f>
              <c:numCache>
                <c:formatCode>#,##0\ </c:formatCode>
                <c:ptCount val="25"/>
                <c:pt idx="0">
                  <c:v>24845000</c:v>
                </c:pt>
                <c:pt idx="1">
                  <c:v>26114000</c:v>
                </c:pt>
                <c:pt idx="2">
                  <c:v>27126000</c:v>
                </c:pt>
                <c:pt idx="3">
                  <c:v>27632000</c:v>
                </c:pt>
                <c:pt idx="4">
                  <c:v>28019000</c:v>
                </c:pt>
                <c:pt idx="5">
                  <c:v>29273000</c:v>
                </c:pt>
                <c:pt idx="6">
                  <c:v>30056000</c:v>
                </c:pt>
                <c:pt idx="7">
                  <c:v>32169000</c:v>
                </c:pt>
                <c:pt idx="8">
                  <c:v>35156000</c:v>
                </c:pt>
                <c:pt idx="9">
                  <c:v>38849000</c:v>
                </c:pt>
                <c:pt idx="10">
                  <c:v>42697000</c:v>
                </c:pt>
                <c:pt idx="11">
                  <c:v>43548000</c:v>
                </c:pt>
                <c:pt idx="12">
                  <c:v>42229000</c:v>
                </c:pt>
                <c:pt idx="13">
                  <c:v>46162000</c:v>
                </c:pt>
                <c:pt idx="14">
                  <c:v>45772000</c:v>
                </c:pt>
                <c:pt idx="15">
                  <c:v>44115000</c:v>
                </c:pt>
                <c:pt idx="16">
                  <c:v>45540000</c:v>
                </c:pt>
                <c:pt idx="17">
                  <c:v>45361000</c:v>
                </c:pt>
                <c:pt idx="18">
                  <c:v>47509000</c:v>
                </c:pt>
                <c:pt idx="19">
                  <c:v>45283000</c:v>
                </c:pt>
                <c:pt idx="20">
                  <c:v>46705000</c:v>
                </c:pt>
                <c:pt idx="21">
                  <c:v>49036000</c:v>
                </c:pt>
                <c:pt idx="22">
                  <c:v>49666036</c:v>
                </c:pt>
                <c:pt idx="23">
                  <c:v>49320242</c:v>
                </c:pt>
                <c:pt idx="24">
                  <c:v>48100000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1B-40A8-93F6-A349D9EEECA4}"/>
            </c:ext>
          </c:extLst>
        </c:ser>
        <c:ser>
          <c:idx val="0"/>
          <c:order val="1"/>
          <c:tx>
            <c:strRef>
              <c:f>'Werke(Z)'!$B$54</c:f>
              <c:strCache>
                <c:ptCount val="1"/>
                <c:pt idx="0">
                  <c:v>Haushalte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numRef>
              <c:f>'Werke(Z)'!$A$55:$A$79</c:f>
              <c:numCache>
                <c:formatCode>General</c:formatCode>
                <c:ptCount val="25"/>
                <c:pt idx="0">
                  <c:v>78</c:v>
                </c:pt>
                <c:pt idx="1">
                  <c:v>79</c:v>
                </c:pt>
                <c:pt idx="2">
                  <c:v>80</c:v>
                </c:pt>
                <c:pt idx="3">
                  <c:v>81</c:v>
                </c:pt>
                <c:pt idx="4">
                  <c:v>82</c:v>
                </c:pt>
                <c:pt idx="5">
                  <c:v>83</c:v>
                </c:pt>
                <c:pt idx="6">
                  <c:v>84</c:v>
                </c:pt>
                <c:pt idx="7">
                  <c:v>85</c:v>
                </c:pt>
                <c:pt idx="8">
                  <c:v>86</c:v>
                </c:pt>
                <c:pt idx="9">
                  <c:v>87</c:v>
                </c:pt>
                <c:pt idx="10">
                  <c:v>88</c:v>
                </c:pt>
                <c:pt idx="11">
                  <c:v>89</c:v>
                </c:pt>
                <c:pt idx="12">
                  <c:v>90</c:v>
                </c:pt>
                <c:pt idx="13">
                  <c:v>91</c:v>
                </c:pt>
                <c:pt idx="14">
                  <c:v>92</c:v>
                </c:pt>
                <c:pt idx="15">
                  <c:v>93</c:v>
                </c:pt>
                <c:pt idx="16">
                  <c:v>94</c:v>
                </c:pt>
                <c:pt idx="17">
                  <c:v>95</c:v>
                </c:pt>
                <c:pt idx="18">
                  <c:v>96</c:v>
                </c:pt>
                <c:pt idx="19">
                  <c:v>97</c:v>
                </c:pt>
                <c:pt idx="20">
                  <c:v>98</c:v>
                </c:pt>
                <c:pt idx="21">
                  <c:v>99</c:v>
                </c:pt>
                <c:pt idx="22" formatCode="00">
                  <c:v>0</c:v>
                </c:pt>
                <c:pt idx="23" formatCode="00">
                  <c:v>1</c:v>
                </c:pt>
                <c:pt idx="24" formatCode="00">
                  <c:v>2</c:v>
                </c:pt>
              </c:numCache>
            </c:numRef>
          </c:cat>
          <c:val>
            <c:numRef>
              <c:f>'Werke(Z)'!$B$55:$B$79</c:f>
              <c:numCache>
                <c:formatCode>#,##0\ </c:formatCode>
                <c:ptCount val="25"/>
                <c:pt idx="0">
                  <c:v>12079000</c:v>
                </c:pt>
                <c:pt idx="1">
                  <c:v>12321000</c:v>
                </c:pt>
                <c:pt idx="2">
                  <c:v>12517000</c:v>
                </c:pt>
                <c:pt idx="3">
                  <c:v>12903000</c:v>
                </c:pt>
                <c:pt idx="4">
                  <c:v>13274000</c:v>
                </c:pt>
                <c:pt idx="5">
                  <c:v>13428000</c:v>
                </c:pt>
                <c:pt idx="6">
                  <c:v>14040000</c:v>
                </c:pt>
                <c:pt idx="7">
                  <c:v>14909000</c:v>
                </c:pt>
                <c:pt idx="8">
                  <c:v>15852000</c:v>
                </c:pt>
                <c:pt idx="9">
                  <c:v>16048000</c:v>
                </c:pt>
                <c:pt idx="10">
                  <c:v>16346000</c:v>
                </c:pt>
                <c:pt idx="11">
                  <c:v>16282000</c:v>
                </c:pt>
                <c:pt idx="12">
                  <c:v>16298000</c:v>
                </c:pt>
                <c:pt idx="13">
                  <c:v>16750000</c:v>
                </c:pt>
                <c:pt idx="14">
                  <c:v>17349000</c:v>
                </c:pt>
                <c:pt idx="15">
                  <c:v>17048000</c:v>
                </c:pt>
                <c:pt idx="16">
                  <c:v>17678000</c:v>
                </c:pt>
                <c:pt idx="17">
                  <c:v>17183000</c:v>
                </c:pt>
                <c:pt idx="18">
                  <c:v>18187000</c:v>
                </c:pt>
                <c:pt idx="19">
                  <c:v>17072000</c:v>
                </c:pt>
                <c:pt idx="20">
                  <c:v>17237000</c:v>
                </c:pt>
                <c:pt idx="21">
                  <c:v>17785000</c:v>
                </c:pt>
                <c:pt idx="22">
                  <c:v>18177848</c:v>
                </c:pt>
                <c:pt idx="23">
                  <c:v>18555907</c:v>
                </c:pt>
                <c:pt idx="24">
                  <c:v>18900000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51B-40A8-93F6-A349D9EEECA4}"/>
            </c:ext>
          </c:extLst>
        </c:ser>
        <c:ser>
          <c:idx val="2"/>
          <c:order val="2"/>
          <c:tx>
            <c:strRef>
              <c:f>'Werke(Z)'!$D$54</c:f>
              <c:strCache>
                <c:ptCount val="1"/>
                <c:pt idx="0">
                  <c:v>Hochspannung</c:v>
                </c:pt>
              </c:strCache>
            </c:strRef>
          </c:tx>
          <c:spPr>
            <a:ln w="25400">
              <a:solidFill>
                <a:srgbClr val="00A0DD"/>
              </a:solidFill>
              <a:prstDash val="solid"/>
            </a:ln>
          </c:spPr>
          <c:marker>
            <c:symbol val="none"/>
          </c:marker>
          <c:cat>
            <c:numRef>
              <c:f>'Werke(Z)'!$A$55:$A$79</c:f>
              <c:numCache>
                <c:formatCode>General</c:formatCode>
                <c:ptCount val="25"/>
                <c:pt idx="0">
                  <c:v>78</c:v>
                </c:pt>
                <c:pt idx="1">
                  <c:v>79</c:v>
                </c:pt>
                <c:pt idx="2">
                  <c:v>80</c:v>
                </c:pt>
                <c:pt idx="3">
                  <c:v>81</c:v>
                </c:pt>
                <c:pt idx="4">
                  <c:v>82</c:v>
                </c:pt>
                <c:pt idx="5">
                  <c:v>83</c:v>
                </c:pt>
                <c:pt idx="6">
                  <c:v>84</c:v>
                </c:pt>
                <c:pt idx="7">
                  <c:v>85</c:v>
                </c:pt>
                <c:pt idx="8">
                  <c:v>86</c:v>
                </c:pt>
                <c:pt idx="9">
                  <c:v>87</c:v>
                </c:pt>
                <c:pt idx="10">
                  <c:v>88</c:v>
                </c:pt>
                <c:pt idx="11">
                  <c:v>89</c:v>
                </c:pt>
                <c:pt idx="12">
                  <c:v>90</c:v>
                </c:pt>
                <c:pt idx="13">
                  <c:v>91</c:v>
                </c:pt>
                <c:pt idx="14">
                  <c:v>92</c:v>
                </c:pt>
                <c:pt idx="15">
                  <c:v>93</c:v>
                </c:pt>
                <c:pt idx="16">
                  <c:v>94</c:v>
                </c:pt>
                <c:pt idx="17">
                  <c:v>95</c:v>
                </c:pt>
                <c:pt idx="18">
                  <c:v>96</c:v>
                </c:pt>
                <c:pt idx="19">
                  <c:v>97</c:v>
                </c:pt>
                <c:pt idx="20">
                  <c:v>98</c:v>
                </c:pt>
                <c:pt idx="21">
                  <c:v>99</c:v>
                </c:pt>
                <c:pt idx="22" formatCode="00">
                  <c:v>0</c:v>
                </c:pt>
                <c:pt idx="23" formatCode="00">
                  <c:v>1</c:v>
                </c:pt>
                <c:pt idx="24" formatCode="00">
                  <c:v>2</c:v>
                </c:pt>
              </c:numCache>
            </c:numRef>
          </c:cat>
          <c:val>
            <c:numRef>
              <c:f>'Werke(Z)'!$D$55:$D$79</c:f>
              <c:numCache>
                <c:formatCode>#,##0\ </c:formatCode>
                <c:ptCount val="25"/>
                <c:pt idx="0">
                  <c:v>1281000</c:v>
                </c:pt>
                <c:pt idx="1">
                  <c:v>3241000</c:v>
                </c:pt>
                <c:pt idx="2">
                  <c:v>3210000</c:v>
                </c:pt>
                <c:pt idx="3">
                  <c:v>3641000</c:v>
                </c:pt>
                <c:pt idx="4">
                  <c:v>4401000</c:v>
                </c:pt>
                <c:pt idx="5">
                  <c:v>4669000</c:v>
                </c:pt>
                <c:pt idx="6">
                  <c:v>4879000</c:v>
                </c:pt>
                <c:pt idx="7">
                  <c:v>5223000</c:v>
                </c:pt>
                <c:pt idx="8">
                  <c:v>5523000</c:v>
                </c:pt>
                <c:pt idx="9">
                  <c:v>5536000</c:v>
                </c:pt>
                <c:pt idx="10">
                  <c:v>5798000</c:v>
                </c:pt>
                <c:pt idx="11">
                  <c:v>6023000</c:v>
                </c:pt>
                <c:pt idx="12">
                  <c:v>6428000</c:v>
                </c:pt>
                <c:pt idx="13">
                  <c:v>7873000</c:v>
                </c:pt>
                <c:pt idx="14">
                  <c:v>10629000</c:v>
                </c:pt>
                <c:pt idx="15">
                  <c:v>16255000</c:v>
                </c:pt>
                <c:pt idx="16">
                  <c:v>23652000</c:v>
                </c:pt>
                <c:pt idx="17">
                  <c:v>24905000</c:v>
                </c:pt>
                <c:pt idx="18">
                  <c:v>24748000</c:v>
                </c:pt>
                <c:pt idx="19">
                  <c:v>23510000</c:v>
                </c:pt>
                <c:pt idx="20">
                  <c:v>24219000</c:v>
                </c:pt>
                <c:pt idx="21">
                  <c:v>28390000</c:v>
                </c:pt>
                <c:pt idx="22">
                  <c:v>32836580</c:v>
                </c:pt>
                <c:pt idx="23">
                  <c:v>36816592</c:v>
                </c:pt>
                <c:pt idx="24">
                  <c:v>37400000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51B-40A8-93F6-A349D9EEEC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417500464"/>
        <c:axId val="1"/>
      </c:lineChart>
      <c:catAx>
        <c:axId val="141750046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de-CH"/>
                  <a:t>Jahre</a:t>
                </a:r>
              </a:p>
            </c:rich>
          </c:tx>
          <c:layout>
            <c:manualLayout>
              <c:xMode val="edge"/>
              <c:yMode val="edge"/>
              <c:x val="0.50245499181669395"/>
              <c:y val="0.9177646319975714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417500464"/>
        <c:crosses val="autoZero"/>
        <c:crossBetween val="midCat"/>
        <c:majorUnit val="500000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BEE1F6"/>
    </a:solidFill>
    <a:ln w="12700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>
      <c:oddHeader>&amp;B</c:oddHeader>
      <c:oddFooter>Seite &amp;S</c:oddFooter>
    </c:headerFooter>
    <c:pageMargins b="0.984251969" l="0.78740157499999996" r="0.78740157499999996" t="0.984251969" header="0.4921259845" footer="0.4921259845"/>
    <c:pageSetup paperSize="9" orientation="landscape"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de-CH"/>
              <a:t>Wasserversorgung: Wasserumsatz</a:t>
            </a:r>
          </a:p>
        </c:rich>
      </c:tx>
      <c:layout>
        <c:manualLayout>
          <c:xMode val="edge"/>
          <c:yMode val="edge"/>
          <c:x val="0.31848236141572783"/>
          <c:y val="4.6692607003891051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hPercent val="35"/>
      <c:rotY val="15"/>
      <c:depthPercent val="2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sideWall>
    <c:backWall>
      <c:thickness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4.4554527244687316E-2"/>
          <c:y val="0.1828793774319066"/>
          <c:w val="0.92904440143551692"/>
          <c:h val="0.59922178988326846"/>
        </c:manualLayout>
      </c:layout>
      <c:area3DChart>
        <c:grouping val="stacked"/>
        <c:varyColors val="0"/>
        <c:ser>
          <c:idx val="0"/>
          <c:order val="0"/>
          <c:tx>
            <c:strRef>
              <c:f>'Werke(Z)'!$B$82</c:f>
              <c:strCache>
                <c:ptCount val="1"/>
                <c:pt idx="0">
                  <c:v>Eigenwasser, Quellen</c:v>
                </c:pt>
              </c:strCache>
            </c:strRef>
          </c:tx>
          <c:spPr>
            <a:solidFill>
              <a:srgbClr val="00A0DD"/>
            </a:solidFill>
            <a:ln w="12700">
              <a:solidFill>
                <a:srgbClr val="000000"/>
              </a:solidFill>
              <a:prstDash val="solid"/>
            </a:ln>
          </c:spPr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de-DE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'Werke(Z)'!$A$83:$A$121</c:f>
              <c:numCache>
                <c:formatCode>General</c:formatCode>
                <c:ptCount val="39"/>
                <c:pt idx="0">
                  <c:v>64</c:v>
                </c:pt>
                <c:pt idx="1">
                  <c:v>65</c:v>
                </c:pt>
                <c:pt idx="2">
                  <c:v>66</c:v>
                </c:pt>
                <c:pt idx="3">
                  <c:v>67</c:v>
                </c:pt>
                <c:pt idx="4">
                  <c:v>68</c:v>
                </c:pt>
                <c:pt idx="5">
                  <c:v>69</c:v>
                </c:pt>
                <c:pt idx="6">
                  <c:v>70</c:v>
                </c:pt>
                <c:pt idx="7">
                  <c:v>71</c:v>
                </c:pt>
                <c:pt idx="8">
                  <c:v>72</c:v>
                </c:pt>
                <c:pt idx="9">
                  <c:v>73</c:v>
                </c:pt>
                <c:pt idx="10">
                  <c:v>74</c:v>
                </c:pt>
                <c:pt idx="11">
                  <c:v>75</c:v>
                </c:pt>
                <c:pt idx="12">
                  <c:v>76</c:v>
                </c:pt>
                <c:pt idx="13">
                  <c:v>77</c:v>
                </c:pt>
                <c:pt idx="14">
                  <c:v>78</c:v>
                </c:pt>
                <c:pt idx="15">
                  <c:v>79</c:v>
                </c:pt>
                <c:pt idx="16">
                  <c:v>80</c:v>
                </c:pt>
                <c:pt idx="17">
                  <c:v>81</c:v>
                </c:pt>
                <c:pt idx="18">
                  <c:v>82</c:v>
                </c:pt>
                <c:pt idx="19">
                  <c:v>83</c:v>
                </c:pt>
                <c:pt idx="20">
                  <c:v>84</c:v>
                </c:pt>
                <c:pt idx="21">
                  <c:v>85</c:v>
                </c:pt>
                <c:pt idx="22">
                  <c:v>86</c:v>
                </c:pt>
                <c:pt idx="23">
                  <c:v>87</c:v>
                </c:pt>
                <c:pt idx="24">
                  <c:v>88</c:v>
                </c:pt>
                <c:pt idx="25">
                  <c:v>89</c:v>
                </c:pt>
                <c:pt idx="26">
                  <c:v>90</c:v>
                </c:pt>
                <c:pt idx="27">
                  <c:v>91</c:v>
                </c:pt>
                <c:pt idx="28">
                  <c:v>92</c:v>
                </c:pt>
                <c:pt idx="29">
                  <c:v>93</c:v>
                </c:pt>
                <c:pt idx="30">
                  <c:v>94</c:v>
                </c:pt>
                <c:pt idx="31">
                  <c:v>95</c:v>
                </c:pt>
                <c:pt idx="32">
                  <c:v>96</c:v>
                </c:pt>
                <c:pt idx="33">
                  <c:v>97</c:v>
                </c:pt>
                <c:pt idx="34">
                  <c:v>98</c:v>
                </c:pt>
                <c:pt idx="35">
                  <c:v>99</c:v>
                </c:pt>
                <c:pt idx="36" formatCode="00">
                  <c:v>0</c:v>
                </c:pt>
                <c:pt idx="37" formatCode="00">
                  <c:v>1</c:v>
                </c:pt>
                <c:pt idx="38" formatCode="00">
                  <c:v>2</c:v>
                </c:pt>
              </c:numCache>
            </c:numRef>
          </c:cat>
          <c:val>
            <c:numRef>
              <c:f>'Werke(Z)'!$B$83:$B$121</c:f>
              <c:numCache>
                <c:formatCode>General</c:formatCode>
                <c:ptCount val="39"/>
                <c:pt idx="0">
                  <c:v>0.47199999999999998</c:v>
                </c:pt>
                <c:pt idx="1">
                  <c:v>0.76200000000000001</c:v>
                </c:pt>
                <c:pt idx="2">
                  <c:v>0.98599999999999999</c:v>
                </c:pt>
                <c:pt idx="3">
                  <c:v>0.84399999999999997</c:v>
                </c:pt>
                <c:pt idx="4">
                  <c:v>0.69899999999999995</c:v>
                </c:pt>
                <c:pt idx="5">
                  <c:v>0.623</c:v>
                </c:pt>
                <c:pt idx="6">
                  <c:v>0.745</c:v>
                </c:pt>
                <c:pt idx="7">
                  <c:v>0.49399999999999999</c:v>
                </c:pt>
                <c:pt idx="8">
                  <c:v>0.44600000000000001</c:v>
                </c:pt>
                <c:pt idx="9">
                  <c:v>0.73099999999999998</c:v>
                </c:pt>
                <c:pt idx="10">
                  <c:v>0.76300000000000001</c:v>
                </c:pt>
                <c:pt idx="11">
                  <c:v>0.96899999999999997</c:v>
                </c:pt>
                <c:pt idx="12">
                  <c:v>0.73499999999999999</c:v>
                </c:pt>
                <c:pt idx="13">
                  <c:v>0.91700000000000004</c:v>
                </c:pt>
                <c:pt idx="14">
                  <c:v>1.004</c:v>
                </c:pt>
                <c:pt idx="15">
                  <c:v>0.96699999999999997</c:v>
                </c:pt>
                <c:pt idx="16">
                  <c:v>1.0509999999999999</c:v>
                </c:pt>
                <c:pt idx="17">
                  <c:v>0.73699999999999999</c:v>
                </c:pt>
                <c:pt idx="18">
                  <c:v>1.141</c:v>
                </c:pt>
                <c:pt idx="19">
                  <c:v>1.0189999999999999</c:v>
                </c:pt>
                <c:pt idx="20">
                  <c:v>0.504</c:v>
                </c:pt>
                <c:pt idx="21">
                  <c:v>0.68899999999999995</c:v>
                </c:pt>
                <c:pt idx="22">
                  <c:v>0.78100000000000003</c:v>
                </c:pt>
                <c:pt idx="23">
                  <c:v>0.78500000000000003</c:v>
                </c:pt>
                <c:pt idx="24">
                  <c:v>0.86899999999999999</c:v>
                </c:pt>
                <c:pt idx="25">
                  <c:v>0.75</c:v>
                </c:pt>
                <c:pt idx="26">
                  <c:v>0.52300000000000002</c:v>
                </c:pt>
                <c:pt idx="27">
                  <c:v>0.69699999999999995</c:v>
                </c:pt>
                <c:pt idx="28">
                  <c:v>0.46</c:v>
                </c:pt>
                <c:pt idx="29">
                  <c:v>0.60599999999999998</c:v>
                </c:pt>
                <c:pt idx="30">
                  <c:v>0.90800000000000003</c:v>
                </c:pt>
                <c:pt idx="31">
                  <c:v>1.0629999999999999</c:v>
                </c:pt>
                <c:pt idx="32">
                  <c:v>0.71621000000000001</c:v>
                </c:pt>
                <c:pt idx="33">
                  <c:v>0.65513999999999994</c:v>
                </c:pt>
                <c:pt idx="34">
                  <c:v>0.50156000000000001</c:v>
                </c:pt>
                <c:pt idx="35">
                  <c:v>0.92473000000000005</c:v>
                </c:pt>
                <c:pt idx="36">
                  <c:v>0.77437</c:v>
                </c:pt>
                <c:pt idx="37">
                  <c:v>0.78534000000000004</c:v>
                </c:pt>
                <c:pt idx="38">
                  <c:v>0.77599200000000002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D20-4EE2-87A6-74064CBBC9D2}"/>
            </c:ext>
          </c:extLst>
        </c:ser>
        <c:ser>
          <c:idx val="1"/>
          <c:order val="1"/>
          <c:tx>
            <c:strRef>
              <c:f>'Werke(Z)'!$C$82</c:f>
              <c:strCache>
                <c:ptCount val="1"/>
                <c:pt idx="0">
                  <c:v>Zugekauftes Wasser</c:v>
                </c:pt>
              </c:strCache>
            </c:strRef>
          </c:tx>
          <c:spPr>
            <a:solidFill>
              <a:srgbClr val="A6D7F3"/>
            </a:solidFill>
            <a:ln w="12700">
              <a:solidFill>
                <a:srgbClr val="000000"/>
              </a:solidFill>
              <a:prstDash val="solid"/>
            </a:ln>
          </c:spPr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de-DE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'Werke(Z)'!$A$83:$A$121</c:f>
              <c:numCache>
                <c:formatCode>General</c:formatCode>
                <c:ptCount val="39"/>
                <c:pt idx="0">
                  <c:v>64</c:v>
                </c:pt>
                <c:pt idx="1">
                  <c:v>65</c:v>
                </c:pt>
                <c:pt idx="2">
                  <c:v>66</c:v>
                </c:pt>
                <c:pt idx="3">
                  <c:v>67</c:v>
                </c:pt>
                <c:pt idx="4">
                  <c:v>68</c:v>
                </c:pt>
                <c:pt idx="5">
                  <c:v>69</c:v>
                </c:pt>
                <c:pt idx="6">
                  <c:v>70</c:v>
                </c:pt>
                <c:pt idx="7">
                  <c:v>71</c:v>
                </c:pt>
                <c:pt idx="8">
                  <c:v>72</c:v>
                </c:pt>
                <c:pt idx="9">
                  <c:v>73</c:v>
                </c:pt>
                <c:pt idx="10">
                  <c:v>74</c:v>
                </c:pt>
                <c:pt idx="11">
                  <c:v>75</c:v>
                </c:pt>
                <c:pt idx="12">
                  <c:v>76</c:v>
                </c:pt>
                <c:pt idx="13">
                  <c:v>77</c:v>
                </c:pt>
                <c:pt idx="14">
                  <c:v>78</c:v>
                </c:pt>
                <c:pt idx="15">
                  <c:v>79</c:v>
                </c:pt>
                <c:pt idx="16">
                  <c:v>80</c:v>
                </c:pt>
                <c:pt idx="17">
                  <c:v>81</c:v>
                </c:pt>
                <c:pt idx="18">
                  <c:v>82</c:v>
                </c:pt>
                <c:pt idx="19">
                  <c:v>83</c:v>
                </c:pt>
                <c:pt idx="20">
                  <c:v>84</c:v>
                </c:pt>
                <c:pt idx="21">
                  <c:v>85</c:v>
                </c:pt>
                <c:pt idx="22">
                  <c:v>86</c:v>
                </c:pt>
                <c:pt idx="23">
                  <c:v>87</c:v>
                </c:pt>
                <c:pt idx="24">
                  <c:v>88</c:v>
                </c:pt>
                <c:pt idx="25">
                  <c:v>89</c:v>
                </c:pt>
                <c:pt idx="26">
                  <c:v>90</c:v>
                </c:pt>
                <c:pt idx="27">
                  <c:v>91</c:v>
                </c:pt>
                <c:pt idx="28">
                  <c:v>92</c:v>
                </c:pt>
                <c:pt idx="29">
                  <c:v>93</c:v>
                </c:pt>
                <c:pt idx="30">
                  <c:v>94</c:v>
                </c:pt>
                <c:pt idx="31">
                  <c:v>95</c:v>
                </c:pt>
                <c:pt idx="32">
                  <c:v>96</c:v>
                </c:pt>
                <c:pt idx="33">
                  <c:v>97</c:v>
                </c:pt>
                <c:pt idx="34">
                  <c:v>98</c:v>
                </c:pt>
                <c:pt idx="35">
                  <c:v>99</c:v>
                </c:pt>
                <c:pt idx="36" formatCode="00">
                  <c:v>0</c:v>
                </c:pt>
                <c:pt idx="37" formatCode="00">
                  <c:v>1</c:v>
                </c:pt>
                <c:pt idx="38" formatCode="00">
                  <c:v>2</c:v>
                </c:pt>
              </c:numCache>
            </c:numRef>
          </c:cat>
          <c:val>
            <c:numRef>
              <c:f>'Werke(Z)'!$C$83:$C$121</c:f>
              <c:numCache>
                <c:formatCode>General</c:formatCode>
                <c:ptCount val="39"/>
                <c:pt idx="0">
                  <c:v>0.497</c:v>
                </c:pt>
                <c:pt idx="1">
                  <c:v>0.188</c:v>
                </c:pt>
                <c:pt idx="2">
                  <c:v>8.8999999999999996E-2</c:v>
                </c:pt>
                <c:pt idx="3">
                  <c:v>0.33500000000000002</c:v>
                </c:pt>
                <c:pt idx="4">
                  <c:v>0.58099999999999996</c:v>
                </c:pt>
                <c:pt idx="5">
                  <c:v>0.67</c:v>
                </c:pt>
                <c:pt idx="6">
                  <c:v>0.76900000000000002</c:v>
                </c:pt>
                <c:pt idx="7">
                  <c:v>1.1990000000000001</c:v>
                </c:pt>
                <c:pt idx="8">
                  <c:v>1.177</c:v>
                </c:pt>
                <c:pt idx="9">
                  <c:v>1.0489999999999999</c:v>
                </c:pt>
                <c:pt idx="10">
                  <c:v>0.94499999999999995</c:v>
                </c:pt>
                <c:pt idx="11">
                  <c:v>0.80700000000000005</c:v>
                </c:pt>
                <c:pt idx="12">
                  <c:v>1.21</c:v>
                </c:pt>
                <c:pt idx="13">
                  <c:v>0.628</c:v>
                </c:pt>
                <c:pt idx="14">
                  <c:v>0.60499999999999998</c:v>
                </c:pt>
                <c:pt idx="15">
                  <c:v>0.84899999999999998</c:v>
                </c:pt>
                <c:pt idx="16">
                  <c:v>0.70699999999999996</c:v>
                </c:pt>
                <c:pt idx="17">
                  <c:v>0.91400000000000003</c:v>
                </c:pt>
                <c:pt idx="18">
                  <c:v>0.56100000000000005</c:v>
                </c:pt>
                <c:pt idx="19">
                  <c:v>0.63400000000000001</c:v>
                </c:pt>
                <c:pt idx="20">
                  <c:v>1.1180000000000001</c:v>
                </c:pt>
                <c:pt idx="21">
                  <c:v>0.95399999999999996</c:v>
                </c:pt>
                <c:pt idx="22">
                  <c:v>0.93200000000000005</c:v>
                </c:pt>
                <c:pt idx="23">
                  <c:v>0.98899999999999999</c:v>
                </c:pt>
                <c:pt idx="24">
                  <c:v>0.91900000000000004</c:v>
                </c:pt>
                <c:pt idx="25">
                  <c:v>0.95299999999999996</c:v>
                </c:pt>
                <c:pt idx="26">
                  <c:v>1.206</c:v>
                </c:pt>
                <c:pt idx="27">
                  <c:v>1.044</c:v>
                </c:pt>
                <c:pt idx="28">
                  <c:v>1.323</c:v>
                </c:pt>
                <c:pt idx="29">
                  <c:v>1.0369999999999999</c:v>
                </c:pt>
                <c:pt idx="30">
                  <c:v>0.76</c:v>
                </c:pt>
                <c:pt idx="31">
                  <c:v>0.55700000000000005</c:v>
                </c:pt>
                <c:pt idx="32">
                  <c:v>0.87227699999999997</c:v>
                </c:pt>
                <c:pt idx="33">
                  <c:v>0.88763199999999998</c:v>
                </c:pt>
                <c:pt idx="34">
                  <c:v>1.104698</c:v>
                </c:pt>
                <c:pt idx="35">
                  <c:v>0.72850599999999999</c:v>
                </c:pt>
                <c:pt idx="36">
                  <c:v>0.864232</c:v>
                </c:pt>
                <c:pt idx="37">
                  <c:v>0.90051599999999998</c:v>
                </c:pt>
                <c:pt idx="38">
                  <c:v>0.93375399999999997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D20-4EE2-87A6-74064CBBC9D2}"/>
            </c:ext>
          </c:extLst>
        </c:ser>
        <c:dLbls>
          <c:showLegendKey val="0"/>
          <c:showVal val="0"/>
          <c:showCatName val="0"/>
          <c:showSerName val="1"/>
          <c:showPercent val="0"/>
          <c:showBubbleSize val="0"/>
        </c:dLbls>
        <c:dropLines>
          <c:spPr>
            <a:ln w="3175">
              <a:solidFill>
                <a:srgbClr val="000000"/>
              </a:solidFill>
              <a:prstDash val="solid"/>
            </a:ln>
          </c:spPr>
        </c:dropLines>
        <c:gapDepth val="0"/>
        <c:axId val="1417503824"/>
        <c:axId val="1"/>
        <c:axId val="0"/>
      </c:area3DChart>
      <c:catAx>
        <c:axId val="1417503824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de-CH"/>
                  <a:t>Jahre</a:t>
                </a:r>
              </a:p>
            </c:rich>
          </c:tx>
          <c:layout>
            <c:manualLayout>
              <c:xMode val="edge"/>
              <c:yMode val="edge"/>
              <c:x val="0.47029778758281054"/>
              <c:y val="0.88326848249027234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"/>
        <c:crosses val="autoZero"/>
        <c:auto val="0"/>
        <c:lblAlgn val="ctr"/>
        <c:lblOffset val="100"/>
        <c:tickLblSkip val="2"/>
        <c:tickMarkSkip val="3"/>
        <c:noMultiLvlLbl val="0"/>
      </c:catAx>
      <c:valAx>
        <c:axId val="1"/>
        <c:scaling>
          <c:orientation val="minMax"/>
          <c:max val="2.8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417503824"/>
        <c:crosses val="autoZero"/>
        <c:crossBetween val="midCat"/>
        <c:majorUnit val="0.4"/>
      </c:valAx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BEE1F6"/>
    </a:solidFill>
    <a:ln w="12700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>
      <c:oddHeader>&amp;B</c:oddHeader>
      <c:oddFooter>Seite &amp;S</c:oddFooter>
    </c:headerFooter>
    <c:pageMargins b="0.984251969" l="0.78740157499999996" r="0.78740157499999996" t="0.984251969" header="0.4921259845" footer="0.4921259845"/>
    <c:pageSetup paperSize="9" orientation="landscape"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de-CH"/>
              <a:t>Wasserversorgung: Tageswasserbedarf</a:t>
            </a:r>
          </a:p>
        </c:rich>
      </c:tx>
      <c:layout>
        <c:manualLayout>
          <c:xMode val="edge"/>
          <c:yMode val="edge"/>
          <c:x val="0.29324570541413442"/>
          <c:y val="1.831508383085734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87315536928813"/>
          <c:y val="0.12087955328365844"/>
          <c:w val="0.61614547092632743"/>
          <c:h val="0.67399508497555005"/>
        </c:manualLayout>
      </c:layout>
      <c:lineChart>
        <c:grouping val="standard"/>
        <c:varyColors val="0"/>
        <c:ser>
          <c:idx val="2"/>
          <c:order val="0"/>
          <c:tx>
            <c:strRef>
              <c:f>'Werke(Z)'!$H$82</c:f>
              <c:strCache>
                <c:ptCount val="1"/>
                <c:pt idx="0">
                  <c:v>max. Fremdwasserbezug</c:v>
                </c:pt>
              </c:strCache>
            </c:strRef>
          </c:tx>
          <c:spPr>
            <a:ln w="25400">
              <a:solidFill>
                <a:srgbClr val="377898"/>
              </a:solidFill>
              <a:prstDash val="solid"/>
            </a:ln>
          </c:spPr>
          <c:marker>
            <c:symbol val="none"/>
          </c:marker>
          <c:cat>
            <c:numRef>
              <c:f>'Werke(Z)'!$E$83:$E$121</c:f>
              <c:numCache>
                <c:formatCode>General</c:formatCode>
                <c:ptCount val="39"/>
                <c:pt idx="0">
                  <c:v>64</c:v>
                </c:pt>
                <c:pt idx="1">
                  <c:v>65</c:v>
                </c:pt>
                <c:pt idx="2">
                  <c:v>66</c:v>
                </c:pt>
                <c:pt idx="3">
                  <c:v>67</c:v>
                </c:pt>
                <c:pt idx="4">
                  <c:v>68</c:v>
                </c:pt>
                <c:pt idx="5">
                  <c:v>69</c:v>
                </c:pt>
                <c:pt idx="6">
                  <c:v>70</c:v>
                </c:pt>
                <c:pt idx="7">
                  <c:v>71</c:v>
                </c:pt>
                <c:pt idx="8">
                  <c:v>72</c:v>
                </c:pt>
                <c:pt idx="9">
                  <c:v>73</c:v>
                </c:pt>
                <c:pt idx="10">
                  <c:v>74</c:v>
                </c:pt>
                <c:pt idx="11">
                  <c:v>75</c:v>
                </c:pt>
                <c:pt idx="12">
                  <c:v>76</c:v>
                </c:pt>
                <c:pt idx="13">
                  <c:v>77</c:v>
                </c:pt>
                <c:pt idx="14">
                  <c:v>78</c:v>
                </c:pt>
                <c:pt idx="15">
                  <c:v>79</c:v>
                </c:pt>
                <c:pt idx="16">
                  <c:v>80</c:v>
                </c:pt>
                <c:pt idx="17">
                  <c:v>81</c:v>
                </c:pt>
                <c:pt idx="18">
                  <c:v>82</c:v>
                </c:pt>
                <c:pt idx="19">
                  <c:v>83</c:v>
                </c:pt>
                <c:pt idx="20">
                  <c:v>84</c:v>
                </c:pt>
                <c:pt idx="21">
                  <c:v>85</c:v>
                </c:pt>
                <c:pt idx="22">
                  <c:v>86</c:v>
                </c:pt>
                <c:pt idx="23">
                  <c:v>87</c:v>
                </c:pt>
                <c:pt idx="24">
                  <c:v>88</c:v>
                </c:pt>
                <c:pt idx="25">
                  <c:v>89</c:v>
                </c:pt>
                <c:pt idx="26">
                  <c:v>90</c:v>
                </c:pt>
                <c:pt idx="27">
                  <c:v>91</c:v>
                </c:pt>
                <c:pt idx="28">
                  <c:v>92</c:v>
                </c:pt>
                <c:pt idx="29">
                  <c:v>93</c:v>
                </c:pt>
                <c:pt idx="30">
                  <c:v>94</c:v>
                </c:pt>
                <c:pt idx="31">
                  <c:v>95</c:v>
                </c:pt>
                <c:pt idx="32">
                  <c:v>96</c:v>
                </c:pt>
                <c:pt idx="33">
                  <c:v>97</c:v>
                </c:pt>
                <c:pt idx="34">
                  <c:v>98</c:v>
                </c:pt>
                <c:pt idx="35">
                  <c:v>99</c:v>
                </c:pt>
                <c:pt idx="36" formatCode="00">
                  <c:v>0</c:v>
                </c:pt>
                <c:pt idx="37" formatCode="00">
                  <c:v>1</c:v>
                </c:pt>
                <c:pt idx="38" formatCode="00">
                  <c:v>2</c:v>
                </c:pt>
              </c:numCache>
            </c:numRef>
          </c:cat>
          <c:val>
            <c:numRef>
              <c:f>'Werke(Z)'!$H$83:$H$121</c:f>
              <c:numCache>
                <c:formatCode>General</c:formatCode>
                <c:ptCount val="39"/>
                <c:pt idx="0">
                  <c:v>3000</c:v>
                </c:pt>
                <c:pt idx="1">
                  <c:v>3000</c:v>
                </c:pt>
                <c:pt idx="2">
                  <c:v>3000</c:v>
                </c:pt>
                <c:pt idx="3">
                  <c:v>3000</c:v>
                </c:pt>
                <c:pt idx="4">
                  <c:v>4000</c:v>
                </c:pt>
                <c:pt idx="5">
                  <c:v>4000</c:v>
                </c:pt>
                <c:pt idx="6">
                  <c:v>5000</c:v>
                </c:pt>
                <c:pt idx="7">
                  <c:v>5000</c:v>
                </c:pt>
                <c:pt idx="8">
                  <c:v>10400</c:v>
                </c:pt>
                <c:pt idx="9">
                  <c:v>10400</c:v>
                </c:pt>
                <c:pt idx="10">
                  <c:v>10400</c:v>
                </c:pt>
                <c:pt idx="11">
                  <c:v>10400</c:v>
                </c:pt>
                <c:pt idx="12">
                  <c:v>10400</c:v>
                </c:pt>
                <c:pt idx="13">
                  <c:v>10400</c:v>
                </c:pt>
                <c:pt idx="14">
                  <c:v>10400</c:v>
                </c:pt>
                <c:pt idx="15">
                  <c:v>10400</c:v>
                </c:pt>
                <c:pt idx="16">
                  <c:v>10400</c:v>
                </c:pt>
                <c:pt idx="17">
                  <c:v>10400</c:v>
                </c:pt>
                <c:pt idx="18">
                  <c:v>10400</c:v>
                </c:pt>
                <c:pt idx="19">
                  <c:v>10400</c:v>
                </c:pt>
                <c:pt idx="20">
                  <c:v>10400</c:v>
                </c:pt>
                <c:pt idx="21">
                  <c:v>10400</c:v>
                </c:pt>
                <c:pt idx="22">
                  <c:v>10400</c:v>
                </c:pt>
                <c:pt idx="23">
                  <c:v>10400</c:v>
                </c:pt>
                <c:pt idx="24">
                  <c:v>10400</c:v>
                </c:pt>
                <c:pt idx="25">
                  <c:v>10400</c:v>
                </c:pt>
                <c:pt idx="26">
                  <c:v>10400</c:v>
                </c:pt>
                <c:pt idx="27">
                  <c:v>10400</c:v>
                </c:pt>
                <c:pt idx="28">
                  <c:v>10400</c:v>
                </c:pt>
                <c:pt idx="29">
                  <c:v>10400</c:v>
                </c:pt>
                <c:pt idx="30">
                  <c:v>10400</c:v>
                </c:pt>
                <c:pt idx="31">
                  <c:v>10400</c:v>
                </c:pt>
                <c:pt idx="32">
                  <c:v>10400</c:v>
                </c:pt>
                <c:pt idx="33">
                  <c:v>10400</c:v>
                </c:pt>
                <c:pt idx="34">
                  <c:v>10400</c:v>
                </c:pt>
                <c:pt idx="35">
                  <c:v>10400</c:v>
                </c:pt>
                <c:pt idx="36">
                  <c:v>10400</c:v>
                </c:pt>
                <c:pt idx="37">
                  <c:v>10400</c:v>
                </c:pt>
                <c:pt idx="38">
                  <c:v>10400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400-4E77-A986-21BB66C43F9B}"/>
            </c:ext>
          </c:extLst>
        </c:ser>
        <c:ser>
          <c:idx val="1"/>
          <c:order val="1"/>
          <c:tx>
            <c:strRef>
              <c:f>'Werke(Z)'!$G$82</c:f>
              <c:strCache>
                <c:ptCount val="1"/>
                <c:pt idx="0">
                  <c:v>Maximum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numRef>
              <c:f>'Werke(Z)'!$E$83:$E$121</c:f>
              <c:numCache>
                <c:formatCode>General</c:formatCode>
                <c:ptCount val="39"/>
                <c:pt idx="0">
                  <c:v>64</c:v>
                </c:pt>
                <c:pt idx="1">
                  <c:v>65</c:v>
                </c:pt>
                <c:pt idx="2">
                  <c:v>66</c:v>
                </c:pt>
                <c:pt idx="3">
                  <c:v>67</c:v>
                </c:pt>
                <c:pt idx="4">
                  <c:v>68</c:v>
                </c:pt>
                <c:pt idx="5">
                  <c:v>69</c:v>
                </c:pt>
                <c:pt idx="6">
                  <c:v>70</c:v>
                </c:pt>
                <c:pt idx="7">
                  <c:v>71</c:v>
                </c:pt>
                <c:pt idx="8">
                  <c:v>72</c:v>
                </c:pt>
                <c:pt idx="9">
                  <c:v>73</c:v>
                </c:pt>
                <c:pt idx="10">
                  <c:v>74</c:v>
                </c:pt>
                <c:pt idx="11">
                  <c:v>75</c:v>
                </c:pt>
                <c:pt idx="12">
                  <c:v>76</c:v>
                </c:pt>
                <c:pt idx="13">
                  <c:v>77</c:v>
                </c:pt>
                <c:pt idx="14">
                  <c:v>78</c:v>
                </c:pt>
                <c:pt idx="15">
                  <c:v>79</c:v>
                </c:pt>
                <c:pt idx="16">
                  <c:v>80</c:v>
                </c:pt>
                <c:pt idx="17">
                  <c:v>81</c:v>
                </c:pt>
                <c:pt idx="18">
                  <c:v>82</c:v>
                </c:pt>
                <c:pt idx="19">
                  <c:v>83</c:v>
                </c:pt>
                <c:pt idx="20">
                  <c:v>84</c:v>
                </c:pt>
                <c:pt idx="21">
                  <c:v>85</c:v>
                </c:pt>
                <c:pt idx="22">
                  <c:v>86</c:v>
                </c:pt>
                <c:pt idx="23">
                  <c:v>87</c:v>
                </c:pt>
                <c:pt idx="24">
                  <c:v>88</c:v>
                </c:pt>
                <c:pt idx="25">
                  <c:v>89</c:v>
                </c:pt>
                <c:pt idx="26">
                  <c:v>90</c:v>
                </c:pt>
                <c:pt idx="27">
                  <c:v>91</c:v>
                </c:pt>
                <c:pt idx="28">
                  <c:v>92</c:v>
                </c:pt>
                <c:pt idx="29">
                  <c:v>93</c:v>
                </c:pt>
                <c:pt idx="30">
                  <c:v>94</c:v>
                </c:pt>
                <c:pt idx="31">
                  <c:v>95</c:v>
                </c:pt>
                <c:pt idx="32">
                  <c:v>96</c:v>
                </c:pt>
                <c:pt idx="33">
                  <c:v>97</c:v>
                </c:pt>
                <c:pt idx="34">
                  <c:v>98</c:v>
                </c:pt>
                <c:pt idx="35">
                  <c:v>99</c:v>
                </c:pt>
                <c:pt idx="36" formatCode="00">
                  <c:v>0</c:v>
                </c:pt>
                <c:pt idx="37" formatCode="00">
                  <c:v>1</c:v>
                </c:pt>
                <c:pt idx="38" formatCode="00">
                  <c:v>2</c:v>
                </c:pt>
              </c:numCache>
            </c:numRef>
          </c:cat>
          <c:val>
            <c:numRef>
              <c:f>'Werke(Z)'!$G$83:$G$121</c:f>
              <c:numCache>
                <c:formatCode>General</c:formatCode>
                <c:ptCount val="39"/>
                <c:pt idx="1">
                  <c:v>3100</c:v>
                </c:pt>
                <c:pt idx="2">
                  <c:v>4820</c:v>
                </c:pt>
                <c:pt idx="3">
                  <c:v>4940</c:v>
                </c:pt>
                <c:pt idx="4">
                  <c:v>5234</c:v>
                </c:pt>
                <c:pt idx="8">
                  <c:v>5560</c:v>
                </c:pt>
                <c:pt idx="9">
                  <c:v>6140</c:v>
                </c:pt>
                <c:pt idx="10">
                  <c:v>5580</c:v>
                </c:pt>
                <c:pt idx="11">
                  <c:v>7310</c:v>
                </c:pt>
                <c:pt idx="12">
                  <c:v>10360</c:v>
                </c:pt>
                <c:pt idx="13">
                  <c:v>6040</c:v>
                </c:pt>
                <c:pt idx="14">
                  <c:v>5950</c:v>
                </c:pt>
                <c:pt idx="15">
                  <c:v>6880</c:v>
                </c:pt>
                <c:pt idx="16">
                  <c:v>6320</c:v>
                </c:pt>
                <c:pt idx="17">
                  <c:v>6240</c:v>
                </c:pt>
                <c:pt idx="18">
                  <c:v>7610</c:v>
                </c:pt>
                <c:pt idx="19">
                  <c:v>7160</c:v>
                </c:pt>
                <c:pt idx="20">
                  <c:v>6250</c:v>
                </c:pt>
                <c:pt idx="21">
                  <c:v>6530</c:v>
                </c:pt>
                <c:pt idx="22">
                  <c:v>7460</c:v>
                </c:pt>
                <c:pt idx="23">
                  <c:v>6370</c:v>
                </c:pt>
                <c:pt idx="24">
                  <c:v>6450</c:v>
                </c:pt>
                <c:pt idx="25">
                  <c:v>6090</c:v>
                </c:pt>
                <c:pt idx="26">
                  <c:v>6880</c:v>
                </c:pt>
                <c:pt idx="27">
                  <c:v>6580</c:v>
                </c:pt>
                <c:pt idx="28">
                  <c:v>6560</c:v>
                </c:pt>
                <c:pt idx="29">
                  <c:v>5540</c:v>
                </c:pt>
                <c:pt idx="30">
                  <c:v>7540</c:v>
                </c:pt>
                <c:pt idx="31">
                  <c:v>5970</c:v>
                </c:pt>
                <c:pt idx="32">
                  <c:v>5710</c:v>
                </c:pt>
                <c:pt idx="33">
                  <c:v>5970</c:v>
                </c:pt>
                <c:pt idx="34">
                  <c:v>5880</c:v>
                </c:pt>
                <c:pt idx="35">
                  <c:v>5490</c:v>
                </c:pt>
                <c:pt idx="36">
                  <c:v>5210</c:v>
                </c:pt>
                <c:pt idx="37">
                  <c:v>5690</c:v>
                </c:pt>
                <c:pt idx="38">
                  <c:v>6218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400-4E77-A986-21BB66C43F9B}"/>
            </c:ext>
          </c:extLst>
        </c:ser>
        <c:ser>
          <c:idx val="0"/>
          <c:order val="2"/>
          <c:tx>
            <c:strRef>
              <c:f>'Werke(Z)'!$F$82</c:f>
              <c:strCache>
                <c:ptCount val="1"/>
                <c:pt idx="0">
                  <c:v>Mittel</c:v>
                </c:pt>
              </c:strCache>
            </c:strRef>
          </c:tx>
          <c:spPr>
            <a:ln w="25400">
              <a:solidFill>
                <a:srgbClr val="00A0DD"/>
              </a:solidFill>
              <a:prstDash val="solid"/>
            </a:ln>
          </c:spPr>
          <c:marker>
            <c:symbol val="none"/>
          </c:marker>
          <c:cat>
            <c:numRef>
              <c:f>'Werke(Z)'!$E$83:$E$121</c:f>
              <c:numCache>
                <c:formatCode>General</c:formatCode>
                <c:ptCount val="39"/>
                <c:pt idx="0">
                  <c:v>64</c:v>
                </c:pt>
                <c:pt idx="1">
                  <c:v>65</c:v>
                </c:pt>
                <c:pt idx="2">
                  <c:v>66</c:v>
                </c:pt>
                <c:pt idx="3">
                  <c:v>67</c:v>
                </c:pt>
                <c:pt idx="4">
                  <c:v>68</c:v>
                </c:pt>
                <c:pt idx="5">
                  <c:v>69</c:v>
                </c:pt>
                <c:pt idx="6">
                  <c:v>70</c:v>
                </c:pt>
                <c:pt idx="7">
                  <c:v>71</c:v>
                </c:pt>
                <c:pt idx="8">
                  <c:v>72</c:v>
                </c:pt>
                <c:pt idx="9">
                  <c:v>73</c:v>
                </c:pt>
                <c:pt idx="10">
                  <c:v>74</c:v>
                </c:pt>
                <c:pt idx="11">
                  <c:v>75</c:v>
                </c:pt>
                <c:pt idx="12">
                  <c:v>76</c:v>
                </c:pt>
                <c:pt idx="13">
                  <c:v>77</c:v>
                </c:pt>
                <c:pt idx="14">
                  <c:v>78</c:v>
                </c:pt>
                <c:pt idx="15">
                  <c:v>79</c:v>
                </c:pt>
                <c:pt idx="16">
                  <c:v>80</c:v>
                </c:pt>
                <c:pt idx="17">
                  <c:v>81</c:v>
                </c:pt>
                <c:pt idx="18">
                  <c:v>82</c:v>
                </c:pt>
                <c:pt idx="19">
                  <c:v>83</c:v>
                </c:pt>
                <c:pt idx="20">
                  <c:v>84</c:v>
                </c:pt>
                <c:pt idx="21">
                  <c:v>85</c:v>
                </c:pt>
                <c:pt idx="22">
                  <c:v>86</c:v>
                </c:pt>
                <c:pt idx="23">
                  <c:v>87</c:v>
                </c:pt>
                <c:pt idx="24">
                  <c:v>88</c:v>
                </c:pt>
                <c:pt idx="25">
                  <c:v>89</c:v>
                </c:pt>
                <c:pt idx="26">
                  <c:v>90</c:v>
                </c:pt>
                <c:pt idx="27">
                  <c:v>91</c:v>
                </c:pt>
                <c:pt idx="28">
                  <c:v>92</c:v>
                </c:pt>
                <c:pt idx="29">
                  <c:v>93</c:v>
                </c:pt>
                <c:pt idx="30">
                  <c:v>94</c:v>
                </c:pt>
                <c:pt idx="31">
                  <c:v>95</c:v>
                </c:pt>
                <c:pt idx="32">
                  <c:v>96</c:v>
                </c:pt>
                <c:pt idx="33">
                  <c:v>97</c:v>
                </c:pt>
                <c:pt idx="34">
                  <c:v>98</c:v>
                </c:pt>
                <c:pt idx="35">
                  <c:v>99</c:v>
                </c:pt>
                <c:pt idx="36" formatCode="00">
                  <c:v>0</c:v>
                </c:pt>
                <c:pt idx="37" formatCode="00">
                  <c:v>1</c:v>
                </c:pt>
                <c:pt idx="38" formatCode="00">
                  <c:v>2</c:v>
                </c:pt>
              </c:numCache>
            </c:numRef>
          </c:cat>
          <c:val>
            <c:numRef>
              <c:f>'Werke(Z)'!$F$83:$F$121</c:f>
              <c:numCache>
                <c:formatCode>General</c:formatCode>
                <c:ptCount val="39"/>
                <c:pt idx="0">
                  <c:v>2648</c:v>
                </c:pt>
                <c:pt idx="1">
                  <c:v>2603</c:v>
                </c:pt>
                <c:pt idx="2">
                  <c:v>3063</c:v>
                </c:pt>
                <c:pt idx="3">
                  <c:v>3293</c:v>
                </c:pt>
                <c:pt idx="4">
                  <c:v>3497</c:v>
                </c:pt>
                <c:pt idx="5">
                  <c:v>3542</c:v>
                </c:pt>
                <c:pt idx="6">
                  <c:v>4148</c:v>
                </c:pt>
                <c:pt idx="7">
                  <c:v>4638</c:v>
                </c:pt>
                <c:pt idx="8">
                  <c:v>4434</c:v>
                </c:pt>
                <c:pt idx="9">
                  <c:v>4876</c:v>
                </c:pt>
                <c:pt idx="10">
                  <c:v>4679</c:v>
                </c:pt>
                <c:pt idx="11">
                  <c:v>4865</c:v>
                </c:pt>
                <c:pt idx="12">
                  <c:v>5329</c:v>
                </c:pt>
                <c:pt idx="13">
                  <c:v>4232</c:v>
                </c:pt>
                <c:pt idx="14">
                  <c:v>4408</c:v>
                </c:pt>
                <c:pt idx="15">
                  <c:v>4962</c:v>
                </c:pt>
                <c:pt idx="16">
                  <c:v>4803</c:v>
                </c:pt>
                <c:pt idx="17">
                  <c:v>4523</c:v>
                </c:pt>
                <c:pt idx="18">
                  <c:v>4664</c:v>
                </c:pt>
                <c:pt idx="19">
                  <c:v>4529</c:v>
                </c:pt>
                <c:pt idx="20">
                  <c:v>4444</c:v>
                </c:pt>
                <c:pt idx="21">
                  <c:v>4502</c:v>
                </c:pt>
                <c:pt idx="22">
                  <c:v>4694</c:v>
                </c:pt>
                <c:pt idx="23">
                  <c:v>4859</c:v>
                </c:pt>
                <c:pt idx="24">
                  <c:v>4886</c:v>
                </c:pt>
                <c:pt idx="25">
                  <c:v>4667</c:v>
                </c:pt>
                <c:pt idx="26">
                  <c:v>4739</c:v>
                </c:pt>
                <c:pt idx="27">
                  <c:v>4769</c:v>
                </c:pt>
                <c:pt idx="28">
                  <c:v>4871</c:v>
                </c:pt>
                <c:pt idx="29">
                  <c:v>4500</c:v>
                </c:pt>
                <c:pt idx="30">
                  <c:v>4569</c:v>
                </c:pt>
                <c:pt idx="31">
                  <c:v>4437</c:v>
                </c:pt>
                <c:pt idx="32">
                  <c:v>4340</c:v>
                </c:pt>
                <c:pt idx="33">
                  <c:v>4227</c:v>
                </c:pt>
                <c:pt idx="34">
                  <c:v>4401</c:v>
                </c:pt>
                <c:pt idx="35">
                  <c:v>4529</c:v>
                </c:pt>
                <c:pt idx="36">
                  <c:v>4489</c:v>
                </c:pt>
                <c:pt idx="37">
                  <c:v>4619</c:v>
                </c:pt>
                <c:pt idx="38">
                  <c:v>4684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400-4E77-A986-21BB66C43F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417509584"/>
        <c:axId val="1"/>
      </c:lineChart>
      <c:catAx>
        <c:axId val="14175095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de-CH"/>
                  <a:t>Jahre</a:t>
                </a:r>
              </a:p>
            </c:rich>
          </c:tx>
          <c:layout>
            <c:manualLayout>
              <c:xMode val="edge"/>
              <c:yMode val="edge"/>
              <c:x val="0.3838553334915355"/>
              <c:y val="0.90110212447818105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"/>
        <c:crosses val="autoZero"/>
        <c:auto val="0"/>
        <c:lblAlgn val="ctr"/>
        <c:lblOffset val="100"/>
        <c:tickLblSkip val="2"/>
        <c:tickMarkSkip val="1"/>
        <c:noMultiLvlLbl val="0"/>
      </c:catAx>
      <c:valAx>
        <c:axId val="1"/>
        <c:scaling>
          <c:orientation val="minMax"/>
          <c:max val="120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417509584"/>
        <c:crosses val="autoZero"/>
        <c:crossBetween val="midCat"/>
        <c:majorUnit val="100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BEE1F6"/>
    </a:solidFill>
    <a:ln w="12700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>
      <c:oddHeader>&amp;B</c:oddHeader>
      <c:oddFooter>Seite &amp;S</c:oddFooter>
    </c:headerFooter>
    <c:pageMargins b="0.984251969" l="0.78740157499999996" r="0.78740157499999996" t="0.984251969" header="0.4921259845" footer="0.4921259845"/>
    <c:pageSetup paperSize="9" orientation="landscape"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de-CH"/>
              <a:t>Gasversorgung: Gasumsatz</a:t>
            </a:r>
          </a:p>
        </c:rich>
      </c:tx>
      <c:layout>
        <c:manualLayout>
          <c:xMode val="edge"/>
          <c:yMode val="edge"/>
          <c:x val="0.35361842105263158"/>
          <c:y val="3.9024390243902439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hPercent val="67"/>
      <c:rotY val="15"/>
      <c:depthPercent val="2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sideWall>
    <c:backWall>
      <c:thickness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9.0460526315789477E-2"/>
          <c:y val="0.12926829268292683"/>
          <c:w val="0.83059210526315785"/>
          <c:h val="0.73658536585365852"/>
        </c:manualLayout>
      </c:layout>
      <c:bar3DChart>
        <c:barDir val="col"/>
        <c:grouping val="stacked"/>
        <c:varyColors val="0"/>
        <c:ser>
          <c:idx val="0"/>
          <c:order val="0"/>
          <c:tx>
            <c:strRef>
              <c:f>'Werke(Z)'!$B$124</c:f>
              <c:strCache>
                <c:ptCount val="1"/>
                <c:pt idx="0">
                  <c:v>Tarif A (Haushalte)</c:v>
                </c:pt>
              </c:strCache>
            </c:strRef>
          </c:tx>
          <c:spPr>
            <a:solidFill>
              <a:srgbClr val="A6D7F3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'Werke(Z)'!$A$125:$A$141</c:f>
              <c:numCache>
                <c:formatCode>General</c:formatCode>
                <c:ptCount val="17"/>
                <c:pt idx="0">
                  <c:v>86</c:v>
                </c:pt>
                <c:pt idx="1">
                  <c:v>87</c:v>
                </c:pt>
                <c:pt idx="2">
                  <c:v>88</c:v>
                </c:pt>
                <c:pt idx="3">
                  <c:v>89</c:v>
                </c:pt>
                <c:pt idx="4">
                  <c:v>90</c:v>
                </c:pt>
                <c:pt idx="5">
                  <c:v>91</c:v>
                </c:pt>
                <c:pt idx="6">
                  <c:v>92</c:v>
                </c:pt>
                <c:pt idx="7">
                  <c:v>93</c:v>
                </c:pt>
                <c:pt idx="8">
                  <c:v>94</c:v>
                </c:pt>
                <c:pt idx="9">
                  <c:v>95</c:v>
                </c:pt>
                <c:pt idx="10">
                  <c:v>96</c:v>
                </c:pt>
                <c:pt idx="11">
                  <c:v>97</c:v>
                </c:pt>
                <c:pt idx="12">
                  <c:v>98</c:v>
                </c:pt>
                <c:pt idx="13">
                  <c:v>99</c:v>
                </c:pt>
                <c:pt idx="14" formatCode="00">
                  <c:v>0</c:v>
                </c:pt>
                <c:pt idx="15" formatCode="00">
                  <c:v>1</c:v>
                </c:pt>
                <c:pt idx="16" formatCode="00">
                  <c:v>2</c:v>
                </c:pt>
              </c:numCache>
            </c:numRef>
          </c:cat>
          <c:val>
            <c:numRef>
              <c:f>'Werke(Z)'!$B$125:$B$141</c:f>
              <c:numCache>
                <c:formatCode>0.000000</c:formatCode>
                <c:ptCount val="17"/>
                <c:pt idx="0">
                  <c:v>0.98799999999999999</c:v>
                </c:pt>
                <c:pt idx="1">
                  <c:v>1.05</c:v>
                </c:pt>
                <c:pt idx="2">
                  <c:v>0.90200000000000002</c:v>
                </c:pt>
                <c:pt idx="3">
                  <c:v>1.0580000000000001</c:v>
                </c:pt>
                <c:pt idx="4">
                  <c:v>0.97599999999999998</c:v>
                </c:pt>
                <c:pt idx="5">
                  <c:v>0.93</c:v>
                </c:pt>
                <c:pt idx="6">
                  <c:v>0.91500000000000004</c:v>
                </c:pt>
                <c:pt idx="7">
                  <c:v>0.94799999999999995</c:v>
                </c:pt>
                <c:pt idx="8">
                  <c:v>0.99299999999999999</c:v>
                </c:pt>
                <c:pt idx="9">
                  <c:v>0.85517799999999999</c:v>
                </c:pt>
                <c:pt idx="10">
                  <c:v>0.8</c:v>
                </c:pt>
                <c:pt idx="11">
                  <c:v>0.79100000000000004</c:v>
                </c:pt>
                <c:pt idx="12">
                  <c:v>0.79669999999999996</c:v>
                </c:pt>
                <c:pt idx="13">
                  <c:v>1.161</c:v>
                </c:pt>
                <c:pt idx="14">
                  <c:v>1.893</c:v>
                </c:pt>
                <c:pt idx="15">
                  <c:v>1.4450000000000001</c:v>
                </c:pt>
                <c:pt idx="16">
                  <c:v>0.70099999999999996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77A-4DF6-971C-FE96FB2533CC}"/>
            </c:ext>
          </c:extLst>
        </c:ser>
        <c:ser>
          <c:idx val="1"/>
          <c:order val="1"/>
          <c:tx>
            <c:strRef>
              <c:f>'Werke(Z)'!$C$124</c:f>
              <c:strCache>
                <c:ptCount val="1"/>
                <c:pt idx="0">
                  <c:v>Tarif B (Heizg./Warmwasser)</c:v>
                </c:pt>
              </c:strCache>
            </c:strRef>
          </c:tx>
          <c:spPr>
            <a:solidFill>
              <a:srgbClr val="A7A7A7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'Werke(Z)'!$A$125:$A$141</c:f>
              <c:numCache>
                <c:formatCode>General</c:formatCode>
                <c:ptCount val="17"/>
                <c:pt idx="0">
                  <c:v>86</c:v>
                </c:pt>
                <c:pt idx="1">
                  <c:v>87</c:v>
                </c:pt>
                <c:pt idx="2">
                  <c:v>88</c:v>
                </c:pt>
                <c:pt idx="3">
                  <c:v>89</c:v>
                </c:pt>
                <c:pt idx="4">
                  <c:v>90</c:v>
                </c:pt>
                <c:pt idx="5">
                  <c:v>91</c:v>
                </c:pt>
                <c:pt idx="6">
                  <c:v>92</c:v>
                </c:pt>
                <c:pt idx="7">
                  <c:v>93</c:v>
                </c:pt>
                <c:pt idx="8">
                  <c:v>94</c:v>
                </c:pt>
                <c:pt idx="9">
                  <c:v>95</c:v>
                </c:pt>
                <c:pt idx="10">
                  <c:v>96</c:v>
                </c:pt>
                <c:pt idx="11">
                  <c:v>97</c:v>
                </c:pt>
                <c:pt idx="12">
                  <c:v>98</c:v>
                </c:pt>
                <c:pt idx="13">
                  <c:v>99</c:v>
                </c:pt>
                <c:pt idx="14" formatCode="00">
                  <c:v>0</c:v>
                </c:pt>
                <c:pt idx="15" formatCode="00">
                  <c:v>1</c:v>
                </c:pt>
                <c:pt idx="16" formatCode="00">
                  <c:v>2</c:v>
                </c:pt>
              </c:numCache>
            </c:numRef>
          </c:cat>
          <c:val>
            <c:numRef>
              <c:f>'Werke(Z)'!$C$125:$C$141</c:f>
              <c:numCache>
                <c:formatCode>0.000000</c:formatCode>
                <c:ptCount val="17"/>
                <c:pt idx="0">
                  <c:v>4.266</c:v>
                </c:pt>
                <c:pt idx="1">
                  <c:v>5.0510000000000002</c:v>
                </c:pt>
                <c:pt idx="2">
                  <c:v>5.3440000000000003</c:v>
                </c:pt>
                <c:pt idx="3">
                  <c:v>6.5229999999999997</c:v>
                </c:pt>
                <c:pt idx="4">
                  <c:v>7.2919999999999998</c:v>
                </c:pt>
                <c:pt idx="5">
                  <c:v>8.6300000000000008</c:v>
                </c:pt>
                <c:pt idx="6">
                  <c:v>9.36</c:v>
                </c:pt>
                <c:pt idx="7">
                  <c:v>9.2840000000000007</c:v>
                </c:pt>
                <c:pt idx="8">
                  <c:v>10.891999999999999</c:v>
                </c:pt>
                <c:pt idx="9">
                  <c:v>11.5434</c:v>
                </c:pt>
                <c:pt idx="10">
                  <c:v>14.6</c:v>
                </c:pt>
                <c:pt idx="11">
                  <c:v>13.59</c:v>
                </c:pt>
                <c:pt idx="12">
                  <c:v>14.6404</c:v>
                </c:pt>
                <c:pt idx="13">
                  <c:v>17.5075</c:v>
                </c:pt>
                <c:pt idx="14">
                  <c:v>19.204999999999998</c:v>
                </c:pt>
                <c:pt idx="15">
                  <c:v>23.657</c:v>
                </c:pt>
                <c:pt idx="16">
                  <c:v>35.343000000000004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77A-4DF6-971C-FE96FB2533CC}"/>
            </c:ext>
          </c:extLst>
        </c:ser>
        <c:ser>
          <c:idx val="2"/>
          <c:order val="2"/>
          <c:tx>
            <c:strRef>
              <c:f>'Werke(Z)'!$D$124</c:f>
              <c:strCache>
                <c:ptCount val="1"/>
                <c:pt idx="0">
                  <c:v>Verbraucher &gt;0.45 GWh</c:v>
                </c:pt>
              </c:strCache>
            </c:strRef>
          </c:tx>
          <c:spPr>
            <a:solidFill>
              <a:srgbClr val="2AACE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'Werke(Z)'!$A$125:$A$141</c:f>
              <c:numCache>
                <c:formatCode>General</c:formatCode>
                <c:ptCount val="17"/>
                <c:pt idx="0">
                  <c:v>86</c:v>
                </c:pt>
                <c:pt idx="1">
                  <c:v>87</c:v>
                </c:pt>
                <c:pt idx="2">
                  <c:v>88</c:v>
                </c:pt>
                <c:pt idx="3">
                  <c:v>89</c:v>
                </c:pt>
                <c:pt idx="4">
                  <c:v>90</c:v>
                </c:pt>
                <c:pt idx="5">
                  <c:v>91</c:v>
                </c:pt>
                <c:pt idx="6">
                  <c:v>92</c:v>
                </c:pt>
                <c:pt idx="7">
                  <c:v>93</c:v>
                </c:pt>
                <c:pt idx="8">
                  <c:v>94</c:v>
                </c:pt>
                <c:pt idx="9">
                  <c:v>95</c:v>
                </c:pt>
                <c:pt idx="10">
                  <c:v>96</c:v>
                </c:pt>
                <c:pt idx="11">
                  <c:v>97</c:v>
                </c:pt>
                <c:pt idx="12">
                  <c:v>98</c:v>
                </c:pt>
                <c:pt idx="13">
                  <c:v>99</c:v>
                </c:pt>
                <c:pt idx="14" formatCode="00">
                  <c:v>0</c:v>
                </c:pt>
                <c:pt idx="15" formatCode="00">
                  <c:v>1</c:v>
                </c:pt>
                <c:pt idx="16" formatCode="00">
                  <c:v>2</c:v>
                </c:pt>
              </c:numCache>
            </c:numRef>
          </c:cat>
          <c:val>
            <c:numRef>
              <c:f>'Werke(Z)'!$D$125:$D$141</c:f>
              <c:numCache>
                <c:formatCode>0.000000</c:formatCode>
                <c:ptCount val="17"/>
                <c:pt idx="0">
                  <c:v>11.118</c:v>
                </c:pt>
                <c:pt idx="1">
                  <c:v>15.58</c:v>
                </c:pt>
                <c:pt idx="2">
                  <c:v>16.228000000000002</c:v>
                </c:pt>
                <c:pt idx="3">
                  <c:v>16.75</c:v>
                </c:pt>
                <c:pt idx="4">
                  <c:v>18.475000000000001</c:v>
                </c:pt>
                <c:pt idx="5">
                  <c:v>23.286999999999999</c:v>
                </c:pt>
                <c:pt idx="6">
                  <c:v>27.79</c:v>
                </c:pt>
                <c:pt idx="7">
                  <c:v>27.193999999999999</c:v>
                </c:pt>
                <c:pt idx="8">
                  <c:v>36.11</c:v>
                </c:pt>
                <c:pt idx="9">
                  <c:v>57.809420000000003</c:v>
                </c:pt>
                <c:pt idx="10">
                  <c:v>62.9</c:v>
                </c:pt>
                <c:pt idx="11">
                  <c:v>60.844999999999999</c:v>
                </c:pt>
                <c:pt idx="12">
                  <c:v>61.675400000000003</c:v>
                </c:pt>
                <c:pt idx="13">
                  <c:v>64.831500000000005</c:v>
                </c:pt>
                <c:pt idx="14">
                  <c:v>51.964500000000001</c:v>
                </c:pt>
                <c:pt idx="15">
                  <c:v>37.154000000000003</c:v>
                </c:pt>
                <c:pt idx="16">
                  <c:v>30.193000000000001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77A-4DF6-971C-FE96FB2533CC}"/>
            </c:ext>
          </c:extLst>
        </c:ser>
        <c:ser>
          <c:idx val="3"/>
          <c:order val="3"/>
          <c:tx>
            <c:strRef>
              <c:f>'Werke(Z)'!$E$124</c:f>
              <c:strCache>
                <c:ptCount val="1"/>
              </c:strCache>
            </c:strRef>
          </c:tx>
          <c:spPr>
            <a:solidFill>
              <a:srgbClr val="E1E1E1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'Werke(Z)'!$A$125:$A$141</c:f>
              <c:numCache>
                <c:formatCode>General</c:formatCode>
                <c:ptCount val="17"/>
                <c:pt idx="0">
                  <c:v>86</c:v>
                </c:pt>
                <c:pt idx="1">
                  <c:v>87</c:v>
                </c:pt>
                <c:pt idx="2">
                  <c:v>88</c:v>
                </c:pt>
                <c:pt idx="3">
                  <c:v>89</c:v>
                </c:pt>
                <c:pt idx="4">
                  <c:v>90</c:v>
                </c:pt>
                <c:pt idx="5">
                  <c:v>91</c:v>
                </c:pt>
                <c:pt idx="6">
                  <c:v>92</c:v>
                </c:pt>
                <c:pt idx="7">
                  <c:v>93</c:v>
                </c:pt>
                <c:pt idx="8">
                  <c:v>94</c:v>
                </c:pt>
                <c:pt idx="9">
                  <c:v>95</c:v>
                </c:pt>
                <c:pt idx="10">
                  <c:v>96</c:v>
                </c:pt>
                <c:pt idx="11">
                  <c:v>97</c:v>
                </c:pt>
                <c:pt idx="12">
                  <c:v>98</c:v>
                </c:pt>
                <c:pt idx="13">
                  <c:v>99</c:v>
                </c:pt>
                <c:pt idx="14" formatCode="00">
                  <c:v>0</c:v>
                </c:pt>
                <c:pt idx="15" formatCode="00">
                  <c:v>1</c:v>
                </c:pt>
                <c:pt idx="16" formatCode="00">
                  <c:v>2</c:v>
                </c:pt>
              </c:numCache>
            </c:numRef>
          </c:cat>
          <c:val>
            <c:numRef>
              <c:f>'Werke(Z)'!$E$125:$E$140</c:f>
              <c:numCache>
                <c:formatCode>0.000000</c:formatCode>
                <c:ptCount val="16"/>
              </c:numCache>
            </c:numRef>
          </c:val>
          <c:extLst>
            <c:ext xmlns:c16="http://schemas.microsoft.com/office/drawing/2014/chart" uri="{C3380CC4-5D6E-409C-BE32-E72D297353CC}">
              <c16:uniqueId val="{00000003-A77A-4DF6-971C-FE96FB2533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gapDepth val="0"/>
        <c:shape val="box"/>
        <c:axId val="1523864656"/>
        <c:axId val="1"/>
        <c:axId val="0"/>
      </c:bar3DChart>
      <c:catAx>
        <c:axId val="1523864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de-CH"/>
                  <a:t>Jahre</a:t>
                </a:r>
              </a:p>
            </c:rich>
          </c:tx>
          <c:layout>
            <c:manualLayout>
              <c:xMode val="edge"/>
              <c:yMode val="edge"/>
              <c:x val="0.46381578947368424"/>
              <c:y val="0.93170731707317078"/>
            </c:manualLayout>
          </c:layout>
          <c:overlay val="0"/>
          <c:spPr>
            <a:noFill/>
            <a:ln w="25400">
              <a:noFill/>
            </a:ln>
          </c:spPr>
        </c:title>
        <c:numFmt formatCode="00" sourceLinked="0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85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23864656"/>
        <c:crosses val="autoZero"/>
        <c:crossBetween val="between"/>
        <c:majorUnit val="5"/>
      </c:valAx>
      <c:spPr>
        <a:noFill/>
        <a:ln w="25400">
          <a:noFill/>
        </a:ln>
      </c:spPr>
    </c:plotArea>
    <c:legend>
      <c:legendPos val="r"/>
      <c:legendEntry>
        <c:idx val="1"/>
        <c:txPr>
          <a:bodyPr/>
          <a:lstStyle/>
          <a:p>
            <a:pPr>
              <a:defRPr sz="73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</c:legendEntry>
      <c:legendEntry>
        <c:idx val="2"/>
        <c:txPr>
          <a:bodyPr/>
          <a:lstStyle/>
          <a:p>
            <a:pPr>
              <a:defRPr sz="73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</c:legendEntry>
      <c:layout>
        <c:manualLayout>
          <c:xMode val="edge"/>
          <c:yMode val="edge"/>
          <c:x val="0.26151315789473684"/>
          <c:y val="0.21707317073170732"/>
          <c:w val="0.26315789473684209"/>
          <c:h val="0.17073170731707318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de-DE"/>
        </a:p>
      </c:txPr>
    </c:legend>
    <c:plotVisOnly val="1"/>
    <c:dispBlanksAs val="gap"/>
    <c:showDLblsOverMax val="0"/>
  </c:chart>
  <c:spPr>
    <a:solidFill>
      <a:srgbClr val="BEE1F6"/>
    </a:solidFill>
    <a:ln w="12700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>
      <c:oddHeader>&amp;B</c:oddHeader>
      <c:oddFooter>Seite &amp;S</c:oddFooter>
    </c:headerFooter>
    <c:pageMargins b="0.984251969" l="0.78740157499999996" r="0.78740157499999996" t="0.984251969" header="0.4921259845" footer="0.4921259845"/>
    <c:pageSetup paperSize="28" orientation="landscape"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de-CH"/>
              <a:t>Geburten / Todesfälle</a:t>
            </a:r>
          </a:p>
        </c:rich>
      </c:tx>
      <c:layout>
        <c:manualLayout>
          <c:xMode val="edge"/>
          <c:yMode val="edge"/>
          <c:x val="0.38699248442658224"/>
          <c:y val="3.7288197312296927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hPercent val="41"/>
      <c:rotY val="20"/>
      <c:depthPercent val="2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sideWall>
    <c:backWall>
      <c:thickness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5.04065841059834E-2"/>
          <c:y val="0.1627121337263866"/>
          <c:w val="0.94309092843452813"/>
          <c:h val="0.6610180432634456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'Allg_J&amp;S(Z)'!$B$2</c:f>
              <c:strCache>
                <c:ptCount val="1"/>
                <c:pt idx="0">
                  <c:v>Geburten</c:v>
                </c:pt>
              </c:strCache>
            </c:strRef>
          </c:tx>
          <c:spPr>
            <a:solidFill>
              <a:srgbClr val="A6D7F3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'Allg_J&amp;S(Z)'!$A$3:$A$33</c:f>
              <c:numCache>
                <c:formatCode>General</c:formatCode>
                <c:ptCount val="31"/>
                <c:pt idx="0">
                  <c:v>72</c:v>
                </c:pt>
                <c:pt idx="1">
                  <c:v>73</c:v>
                </c:pt>
                <c:pt idx="2">
                  <c:v>74</c:v>
                </c:pt>
                <c:pt idx="3">
                  <c:v>75</c:v>
                </c:pt>
                <c:pt idx="4">
                  <c:v>76</c:v>
                </c:pt>
                <c:pt idx="5">
                  <c:v>77</c:v>
                </c:pt>
                <c:pt idx="6">
                  <c:v>78</c:v>
                </c:pt>
                <c:pt idx="7">
                  <c:v>79</c:v>
                </c:pt>
                <c:pt idx="8">
                  <c:v>80</c:v>
                </c:pt>
                <c:pt idx="9">
                  <c:v>81</c:v>
                </c:pt>
                <c:pt idx="10">
                  <c:v>82</c:v>
                </c:pt>
                <c:pt idx="11">
                  <c:v>83</c:v>
                </c:pt>
                <c:pt idx="12">
                  <c:v>84</c:v>
                </c:pt>
                <c:pt idx="13">
                  <c:v>85</c:v>
                </c:pt>
                <c:pt idx="14">
                  <c:v>86</c:v>
                </c:pt>
                <c:pt idx="15">
                  <c:v>87</c:v>
                </c:pt>
                <c:pt idx="16">
                  <c:v>88</c:v>
                </c:pt>
                <c:pt idx="17">
                  <c:v>89</c:v>
                </c:pt>
                <c:pt idx="18">
                  <c:v>90</c:v>
                </c:pt>
                <c:pt idx="19">
                  <c:v>91</c:v>
                </c:pt>
                <c:pt idx="20">
                  <c:v>92</c:v>
                </c:pt>
                <c:pt idx="21">
                  <c:v>93</c:v>
                </c:pt>
                <c:pt idx="22">
                  <c:v>94</c:v>
                </c:pt>
                <c:pt idx="23">
                  <c:v>95</c:v>
                </c:pt>
                <c:pt idx="24">
                  <c:v>96</c:v>
                </c:pt>
                <c:pt idx="25">
                  <c:v>97</c:v>
                </c:pt>
                <c:pt idx="26">
                  <c:v>98</c:v>
                </c:pt>
                <c:pt idx="27">
                  <c:v>99</c:v>
                </c:pt>
                <c:pt idx="28" formatCode="00">
                  <c:v>0</c:v>
                </c:pt>
                <c:pt idx="29" formatCode="00">
                  <c:v>1</c:v>
                </c:pt>
                <c:pt idx="30" formatCode="00">
                  <c:v>2</c:v>
                </c:pt>
              </c:numCache>
            </c:numRef>
          </c:cat>
          <c:val>
            <c:numRef>
              <c:f>'Allg_J&amp;S(Z)'!$B$3:$B$33</c:f>
              <c:numCache>
                <c:formatCode>General</c:formatCode>
                <c:ptCount val="31"/>
                <c:pt idx="0">
                  <c:v>193</c:v>
                </c:pt>
                <c:pt idx="1">
                  <c:v>162</c:v>
                </c:pt>
                <c:pt idx="2">
                  <c:v>137</c:v>
                </c:pt>
                <c:pt idx="3">
                  <c:v>123</c:v>
                </c:pt>
                <c:pt idx="4">
                  <c:v>107</c:v>
                </c:pt>
                <c:pt idx="5">
                  <c:v>122</c:v>
                </c:pt>
                <c:pt idx="6">
                  <c:v>105</c:v>
                </c:pt>
                <c:pt idx="7">
                  <c:v>116</c:v>
                </c:pt>
                <c:pt idx="8">
                  <c:v>124</c:v>
                </c:pt>
                <c:pt idx="9">
                  <c:v>123</c:v>
                </c:pt>
                <c:pt idx="10">
                  <c:v>120</c:v>
                </c:pt>
                <c:pt idx="11">
                  <c:v>124</c:v>
                </c:pt>
                <c:pt idx="12">
                  <c:v>105</c:v>
                </c:pt>
                <c:pt idx="13">
                  <c:v>142</c:v>
                </c:pt>
                <c:pt idx="14">
                  <c:v>109</c:v>
                </c:pt>
                <c:pt idx="15">
                  <c:v>128</c:v>
                </c:pt>
                <c:pt idx="16">
                  <c:v>130</c:v>
                </c:pt>
                <c:pt idx="17">
                  <c:v>125</c:v>
                </c:pt>
                <c:pt idx="18">
                  <c:v>126</c:v>
                </c:pt>
                <c:pt idx="19">
                  <c:v>142</c:v>
                </c:pt>
                <c:pt idx="20">
                  <c:v>140</c:v>
                </c:pt>
                <c:pt idx="21">
                  <c:v>156</c:v>
                </c:pt>
                <c:pt idx="22">
                  <c:v>131</c:v>
                </c:pt>
                <c:pt idx="23">
                  <c:v>117</c:v>
                </c:pt>
                <c:pt idx="24">
                  <c:v>133</c:v>
                </c:pt>
                <c:pt idx="25">
                  <c:v>123</c:v>
                </c:pt>
                <c:pt idx="26">
                  <c:v>112</c:v>
                </c:pt>
                <c:pt idx="27">
                  <c:v>146</c:v>
                </c:pt>
                <c:pt idx="28">
                  <c:v>139</c:v>
                </c:pt>
                <c:pt idx="29">
                  <c:v>134</c:v>
                </c:pt>
                <c:pt idx="30">
                  <c:v>175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84E-4A00-97A1-44948B045788}"/>
            </c:ext>
          </c:extLst>
        </c:ser>
        <c:ser>
          <c:idx val="1"/>
          <c:order val="1"/>
          <c:tx>
            <c:strRef>
              <c:f>'Allg_J&amp;S(Z)'!$C$2</c:f>
              <c:strCache>
                <c:ptCount val="1"/>
                <c:pt idx="0">
                  <c:v>Todesfälle</c:v>
                </c:pt>
              </c:strCache>
            </c:strRef>
          </c:tx>
          <c:spPr>
            <a:solidFill>
              <a:srgbClr val="A7A7A7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'Allg_J&amp;S(Z)'!$A$3:$A$29</c:f>
              <c:numCache>
                <c:formatCode>General</c:formatCode>
                <c:ptCount val="27"/>
                <c:pt idx="0">
                  <c:v>72</c:v>
                </c:pt>
                <c:pt idx="1">
                  <c:v>73</c:v>
                </c:pt>
                <c:pt idx="2">
                  <c:v>74</c:v>
                </c:pt>
                <c:pt idx="3">
                  <c:v>75</c:v>
                </c:pt>
                <c:pt idx="4">
                  <c:v>76</c:v>
                </c:pt>
                <c:pt idx="5">
                  <c:v>77</c:v>
                </c:pt>
                <c:pt idx="6">
                  <c:v>78</c:v>
                </c:pt>
                <c:pt idx="7">
                  <c:v>79</c:v>
                </c:pt>
                <c:pt idx="8">
                  <c:v>80</c:v>
                </c:pt>
                <c:pt idx="9">
                  <c:v>81</c:v>
                </c:pt>
                <c:pt idx="10">
                  <c:v>82</c:v>
                </c:pt>
                <c:pt idx="11">
                  <c:v>83</c:v>
                </c:pt>
                <c:pt idx="12">
                  <c:v>84</c:v>
                </c:pt>
                <c:pt idx="13">
                  <c:v>85</c:v>
                </c:pt>
                <c:pt idx="14">
                  <c:v>86</c:v>
                </c:pt>
                <c:pt idx="15">
                  <c:v>87</c:v>
                </c:pt>
                <c:pt idx="16">
                  <c:v>88</c:v>
                </c:pt>
                <c:pt idx="17">
                  <c:v>89</c:v>
                </c:pt>
                <c:pt idx="18">
                  <c:v>90</c:v>
                </c:pt>
                <c:pt idx="19">
                  <c:v>91</c:v>
                </c:pt>
                <c:pt idx="20">
                  <c:v>92</c:v>
                </c:pt>
                <c:pt idx="21">
                  <c:v>93</c:v>
                </c:pt>
                <c:pt idx="22">
                  <c:v>94</c:v>
                </c:pt>
                <c:pt idx="23">
                  <c:v>95</c:v>
                </c:pt>
                <c:pt idx="24">
                  <c:v>96</c:v>
                </c:pt>
                <c:pt idx="25">
                  <c:v>97</c:v>
                </c:pt>
                <c:pt idx="26">
                  <c:v>98</c:v>
                </c:pt>
              </c:numCache>
            </c:numRef>
          </c:cat>
          <c:val>
            <c:numRef>
              <c:f>'Allg_J&amp;S(Z)'!$C$3:$C$33</c:f>
              <c:numCache>
                <c:formatCode>General</c:formatCode>
                <c:ptCount val="31"/>
                <c:pt idx="0">
                  <c:v>56</c:v>
                </c:pt>
                <c:pt idx="1">
                  <c:v>66</c:v>
                </c:pt>
                <c:pt idx="2">
                  <c:v>46</c:v>
                </c:pt>
                <c:pt idx="3">
                  <c:v>64</c:v>
                </c:pt>
                <c:pt idx="4">
                  <c:v>58</c:v>
                </c:pt>
                <c:pt idx="5">
                  <c:v>61</c:v>
                </c:pt>
                <c:pt idx="6">
                  <c:v>60</c:v>
                </c:pt>
                <c:pt idx="7">
                  <c:v>59</c:v>
                </c:pt>
                <c:pt idx="8">
                  <c:v>62</c:v>
                </c:pt>
                <c:pt idx="9">
                  <c:v>50</c:v>
                </c:pt>
                <c:pt idx="10">
                  <c:v>79</c:v>
                </c:pt>
                <c:pt idx="11">
                  <c:v>64</c:v>
                </c:pt>
                <c:pt idx="12">
                  <c:v>81</c:v>
                </c:pt>
                <c:pt idx="13">
                  <c:v>64</c:v>
                </c:pt>
                <c:pt idx="14">
                  <c:v>64</c:v>
                </c:pt>
                <c:pt idx="15">
                  <c:v>75</c:v>
                </c:pt>
                <c:pt idx="16">
                  <c:v>70</c:v>
                </c:pt>
                <c:pt idx="17">
                  <c:v>63</c:v>
                </c:pt>
                <c:pt idx="18">
                  <c:v>72</c:v>
                </c:pt>
                <c:pt idx="19">
                  <c:v>75</c:v>
                </c:pt>
                <c:pt idx="20">
                  <c:v>68</c:v>
                </c:pt>
                <c:pt idx="21">
                  <c:v>77</c:v>
                </c:pt>
                <c:pt idx="22">
                  <c:v>88</c:v>
                </c:pt>
                <c:pt idx="23">
                  <c:v>79</c:v>
                </c:pt>
                <c:pt idx="24">
                  <c:v>94</c:v>
                </c:pt>
                <c:pt idx="25">
                  <c:v>75</c:v>
                </c:pt>
                <c:pt idx="26">
                  <c:v>73</c:v>
                </c:pt>
                <c:pt idx="27">
                  <c:v>94</c:v>
                </c:pt>
                <c:pt idx="28">
                  <c:v>77</c:v>
                </c:pt>
                <c:pt idx="29">
                  <c:v>82</c:v>
                </c:pt>
                <c:pt idx="30">
                  <c:v>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84E-4A00-97A1-44948B0457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gapDepth val="0"/>
        <c:shape val="box"/>
        <c:axId val="1518973424"/>
        <c:axId val="1"/>
        <c:axId val="0"/>
      </c:bar3DChart>
      <c:catAx>
        <c:axId val="151897342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de-CH"/>
                  <a:t>Jahre</a:t>
                </a:r>
              </a:p>
            </c:rich>
          </c:tx>
          <c:layout>
            <c:manualLayout>
              <c:xMode val="edge"/>
              <c:yMode val="edge"/>
              <c:x val="0.49430972800706302"/>
              <c:y val="0.9016964077337257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"/>
        <c:crosses val="autoZero"/>
        <c:auto val="0"/>
        <c:lblAlgn val="ctr"/>
        <c:lblOffset val="100"/>
        <c:tickLblSkip val="2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18973424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9105800790461114"/>
          <c:y val="0.18644098656148464"/>
          <c:w val="0.11056928126473778"/>
          <c:h val="0.1322036086526891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de-DE"/>
        </a:p>
      </c:txPr>
    </c:legend>
    <c:plotVisOnly val="1"/>
    <c:dispBlanksAs val="gap"/>
    <c:showDLblsOverMax val="0"/>
  </c:chart>
  <c:spPr>
    <a:solidFill>
      <a:srgbClr val="BEE1F6"/>
    </a:solidFill>
    <a:ln w="12700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>
      <c:oddHeader>&amp;B</c:oddHeader>
      <c:oddFooter>Seite &amp;S</c:oddFooter>
    </c:headerFooter>
    <c:pageMargins b="0.984251969" l="0.78740157499999996" r="0.78740157499999996" t="0.984251969" header="0.4921259845" footer="0.4921259845"/>
    <c:pageSetup paperSize="9" orientation="landscape"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de-CH"/>
              <a:t>Ord. Einbürgerungen ab 1974</a:t>
            </a:r>
          </a:p>
        </c:rich>
      </c:tx>
      <c:layout>
        <c:manualLayout>
          <c:xMode val="edge"/>
          <c:yMode val="edge"/>
          <c:x val="0.34846029173419774"/>
          <c:y val="3.74150902658982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183144246353323"/>
          <c:y val="0.1836740794871369"/>
          <c:w val="0.81199351701782818"/>
          <c:h val="0.61904967530849841"/>
        </c:manualLayout>
      </c:layout>
      <c:lineChart>
        <c:grouping val="standard"/>
        <c:varyColors val="0"/>
        <c:ser>
          <c:idx val="0"/>
          <c:order val="0"/>
          <c:tx>
            <c:strRef>
              <c:f>'Allg_J&amp;S(Z)'!$F$79</c:f>
              <c:strCache>
                <c:ptCount val="1"/>
              </c:strCache>
            </c:strRef>
          </c:tx>
          <c:spPr>
            <a:ln w="25400">
              <a:solidFill>
                <a:srgbClr val="00A0DD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00A0DD"/>
              </a:solidFill>
              <a:ln>
                <a:solidFill>
                  <a:srgbClr val="00A0DD"/>
                </a:solidFill>
                <a:prstDash val="solid"/>
              </a:ln>
            </c:spPr>
          </c:marker>
          <c:cat>
            <c:numRef>
              <c:f>'Allg_J&amp;S(Z)'!$E$80:$E$107</c:f>
              <c:numCache>
                <c:formatCode>General</c:formatCode>
                <c:ptCount val="28"/>
                <c:pt idx="0">
                  <c:v>75</c:v>
                </c:pt>
                <c:pt idx="1">
                  <c:v>76</c:v>
                </c:pt>
                <c:pt idx="2">
                  <c:v>77</c:v>
                </c:pt>
                <c:pt idx="3">
                  <c:v>78</c:v>
                </c:pt>
                <c:pt idx="4">
                  <c:v>79</c:v>
                </c:pt>
                <c:pt idx="5">
                  <c:v>80</c:v>
                </c:pt>
                <c:pt idx="6">
                  <c:v>81</c:v>
                </c:pt>
                <c:pt idx="7">
                  <c:v>82</c:v>
                </c:pt>
                <c:pt idx="8">
                  <c:v>83</c:v>
                </c:pt>
                <c:pt idx="9">
                  <c:v>84</c:v>
                </c:pt>
                <c:pt idx="10">
                  <c:v>85</c:v>
                </c:pt>
                <c:pt idx="11">
                  <c:v>86</c:v>
                </c:pt>
                <c:pt idx="12">
                  <c:v>87</c:v>
                </c:pt>
                <c:pt idx="13">
                  <c:v>88</c:v>
                </c:pt>
                <c:pt idx="14">
                  <c:v>89</c:v>
                </c:pt>
                <c:pt idx="15">
                  <c:v>90</c:v>
                </c:pt>
                <c:pt idx="16">
                  <c:v>91</c:v>
                </c:pt>
                <c:pt idx="17">
                  <c:v>92</c:v>
                </c:pt>
                <c:pt idx="18">
                  <c:v>93</c:v>
                </c:pt>
                <c:pt idx="19">
                  <c:v>94</c:v>
                </c:pt>
                <c:pt idx="20">
                  <c:v>95</c:v>
                </c:pt>
                <c:pt idx="21">
                  <c:v>96</c:v>
                </c:pt>
                <c:pt idx="22">
                  <c:v>97</c:v>
                </c:pt>
                <c:pt idx="23">
                  <c:v>98</c:v>
                </c:pt>
                <c:pt idx="24">
                  <c:v>99</c:v>
                </c:pt>
                <c:pt idx="25" formatCode="00">
                  <c:v>0</c:v>
                </c:pt>
                <c:pt idx="26" formatCode="00">
                  <c:v>1</c:v>
                </c:pt>
                <c:pt idx="27" formatCode="00">
                  <c:v>2</c:v>
                </c:pt>
              </c:numCache>
            </c:numRef>
          </c:cat>
          <c:val>
            <c:numRef>
              <c:f>'Allg_J&amp;S(Z)'!$F$80:$F$107</c:f>
              <c:numCache>
                <c:formatCode>General</c:formatCode>
                <c:ptCount val="28"/>
                <c:pt idx="0">
                  <c:v>20</c:v>
                </c:pt>
                <c:pt idx="1">
                  <c:v>44</c:v>
                </c:pt>
                <c:pt idx="2">
                  <c:v>17</c:v>
                </c:pt>
                <c:pt idx="3">
                  <c:v>19</c:v>
                </c:pt>
                <c:pt idx="4">
                  <c:v>23</c:v>
                </c:pt>
                <c:pt idx="5">
                  <c:v>26</c:v>
                </c:pt>
                <c:pt idx="6">
                  <c:v>16</c:v>
                </c:pt>
                <c:pt idx="7">
                  <c:v>20</c:v>
                </c:pt>
                <c:pt idx="8">
                  <c:v>24</c:v>
                </c:pt>
                <c:pt idx="9">
                  <c:v>30</c:v>
                </c:pt>
                <c:pt idx="10">
                  <c:v>31</c:v>
                </c:pt>
                <c:pt idx="11">
                  <c:v>17</c:v>
                </c:pt>
                <c:pt idx="12">
                  <c:v>21</c:v>
                </c:pt>
                <c:pt idx="13">
                  <c:v>19</c:v>
                </c:pt>
                <c:pt idx="14">
                  <c:v>20</c:v>
                </c:pt>
                <c:pt idx="15">
                  <c:v>16</c:v>
                </c:pt>
                <c:pt idx="16">
                  <c:v>3</c:v>
                </c:pt>
                <c:pt idx="17">
                  <c:v>21</c:v>
                </c:pt>
                <c:pt idx="18">
                  <c:v>30</c:v>
                </c:pt>
                <c:pt idx="19">
                  <c:v>48</c:v>
                </c:pt>
                <c:pt idx="20">
                  <c:v>39</c:v>
                </c:pt>
                <c:pt idx="21">
                  <c:v>61</c:v>
                </c:pt>
                <c:pt idx="22">
                  <c:v>45</c:v>
                </c:pt>
                <c:pt idx="23">
                  <c:v>57</c:v>
                </c:pt>
                <c:pt idx="24">
                  <c:v>47</c:v>
                </c:pt>
                <c:pt idx="25">
                  <c:v>76</c:v>
                </c:pt>
                <c:pt idx="26">
                  <c:v>54</c:v>
                </c:pt>
                <c:pt idx="27">
                  <c:v>102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AFA-4240-AF84-A03550E389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18981104"/>
        <c:axId val="1"/>
      </c:lineChart>
      <c:catAx>
        <c:axId val="151898110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de-CH"/>
                  <a:t>Jahre</a:t>
                </a:r>
              </a:p>
            </c:rich>
          </c:tx>
          <c:layout>
            <c:manualLayout>
              <c:xMode val="edge"/>
              <c:yMode val="edge"/>
              <c:x val="0.49108589951377635"/>
              <c:y val="0.91496902559333015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18981104"/>
        <c:crosses val="autoZero"/>
        <c:crossBetween val="midCat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BEE1F6"/>
    </a:solidFill>
    <a:ln w="12700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>
      <c:oddHeader>&amp;B</c:oddHeader>
      <c:oddFooter>Seite &amp;S</c:oddFooter>
    </c:headerFooter>
    <c:pageMargins b="0.984251969" l="0.78740157499999996" r="0.78740157499999996" t="0.984251969" header="0.4921259845" footer="0.4921259845"/>
    <c:pageSetup paperSize="9" orientation="landscape"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de-CH"/>
              <a:t>Starts über Opfikon</a:t>
            </a:r>
          </a:p>
        </c:rich>
      </c:tx>
      <c:layout>
        <c:manualLayout>
          <c:xMode val="edge"/>
          <c:yMode val="edge"/>
          <c:x val="0.39538746797411384"/>
          <c:y val="2.8169014084507043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hPercent val="37"/>
      <c:rotY val="20"/>
      <c:depthPercent val="2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sideWall>
    <c:backWall>
      <c:thickness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7.5782598028371811E-2"/>
          <c:y val="0.12676056338028169"/>
          <c:w val="0.91762841525658922"/>
          <c:h val="0.69366197183098588"/>
        </c:manualLayout>
      </c:layout>
      <c:bar3DChart>
        <c:barDir val="col"/>
        <c:grouping val="clustered"/>
        <c:varyColors val="0"/>
        <c:ser>
          <c:idx val="0"/>
          <c:order val="0"/>
          <c:spPr>
            <a:solidFill>
              <a:srgbClr val="A6D7F3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'Ges_Umw(Z)'!$A$2:$A$16</c:f>
              <c:numCache>
                <c:formatCode>General</c:formatCode>
                <c:ptCount val="15"/>
                <c:pt idx="0">
                  <c:v>88</c:v>
                </c:pt>
                <c:pt idx="1">
                  <c:v>89</c:v>
                </c:pt>
                <c:pt idx="2">
                  <c:v>90</c:v>
                </c:pt>
                <c:pt idx="3">
                  <c:v>91</c:v>
                </c:pt>
                <c:pt idx="4">
                  <c:v>92</c:v>
                </c:pt>
                <c:pt idx="5">
                  <c:v>93</c:v>
                </c:pt>
                <c:pt idx="6">
                  <c:v>94</c:v>
                </c:pt>
                <c:pt idx="7">
                  <c:v>95</c:v>
                </c:pt>
                <c:pt idx="8">
                  <c:v>96</c:v>
                </c:pt>
                <c:pt idx="9">
                  <c:v>97</c:v>
                </c:pt>
                <c:pt idx="10">
                  <c:v>98</c:v>
                </c:pt>
                <c:pt idx="11">
                  <c:v>99</c:v>
                </c:pt>
                <c:pt idx="12" formatCode="00">
                  <c:v>0</c:v>
                </c:pt>
                <c:pt idx="13" formatCode="00">
                  <c:v>1</c:v>
                </c:pt>
                <c:pt idx="14" formatCode="00">
                  <c:v>2</c:v>
                </c:pt>
              </c:numCache>
            </c:numRef>
          </c:cat>
          <c:val>
            <c:numRef>
              <c:f>'Ges_Umw(Z)'!$B$2:$B$16</c:f>
              <c:numCache>
                <c:formatCode>General</c:formatCode>
                <c:ptCount val="15"/>
                <c:pt idx="0">
                  <c:v>10243</c:v>
                </c:pt>
                <c:pt idx="1">
                  <c:v>11439</c:v>
                </c:pt>
                <c:pt idx="2">
                  <c:v>11930</c:v>
                </c:pt>
                <c:pt idx="3">
                  <c:v>10418</c:v>
                </c:pt>
                <c:pt idx="4">
                  <c:v>14102</c:v>
                </c:pt>
                <c:pt idx="5">
                  <c:v>14501</c:v>
                </c:pt>
                <c:pt idx="6">
                  <c:v>16486</c:v>
                </c:pt>
                <c:pt idx="7">
                  <c:v>18643</c:v>
                </c:pt>
                <c:pt idx="8">
                  <c:v>21055</c:v>
                </c:pt>
                <c:pt idx="9">
                  <c:v>35849</c:v>
                </c:pt>
                <c:pt idx="10">
                  <c:v>36265</c:v>
                </c:pt>
                <c:pt idx="11">
                  <c:v>37228</c:v>
                </c:pt>
                <c:pt idx="12">
                  <c:v>58199</c:v>
                </c:pt>
                <c:pt idx="13">
                  <c:v>32669</c:v>
                </c:pt>
                <c:pt idx="14">
                  <c:v>27673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81D-4483-AFC0-1A3A3A8C92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gapDepth val="0"/>
        <c:shape val="box"/>
        <c:axId val="1518977744"/>
        <c:axId val="1"/>
        <c:axId val="0"/>
      </c:bar3DChart>
      <c:catAx>
        <c:axId val="15189777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\ 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18977744"/>
        <c:crosses val="autoZero"/>
        <c:crossBetween val="between"/>
        <c:majorUnit val="10000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BEE1F6"/>
    </a:solidFill>
    <a:ln w="12700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>
      <c:oddHeader>&amp;B</c:oddHeader>
      <c:oddFooter>Seite &amp;S</c:oddFooter>
    </c:headerFooter>
    <c:pageMargins b="0.984251969" l="0.78740157499999996" r="0.78740157499999996" t="0.984251969" header="0.4921259845" footer="0.4921259845"/>
    <c:pageSetup paperSize="9" orientation="landscape"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de-CH"/>
              <a:t>Abfallverteilung 2002</a:t>
            </a:r>
          </a:p>
        </c:rich>
      </c:tx>
      <c:layout>
        <c:manualLayout>
          <c:xMode val="edge"/>
          <c:yMode val="edge"/>
          <c:x val="0.38879767684121191"/>
          <c:y val="4.0983688571994616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33278445221154579"/>
          <c:y val="0.4016401480055472"/>
          <c:w val="0.33607934777799675"/>
          <c:h val="0.33196787743315637"/>
        </c:manualLayout>
      </c:layout>
      <c:pie3DChart>
        <c:varyColors val="1"/>
        <c:ser>
          <c:idx val="0"/>
          <c:order val="0"/>
          <c:spPr>
            <a:solidFill>
              <a:srgbClr val="A6D7F3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71D3-442E-A035-EC5408B885F2}"/>
              </c:ext>
            </c:extLst>
          </c:dPt>
          <c:dPt>
            <c:idx val="1"/>
            <c:bubble3D val="0"/>
            <c:spPr>
              <a:solidFill>
                <a:srgbClr val="A7A7A7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71D3-442E-A035-EC5408B885F2}"/>
              </c:ext>
            </c:extLst>
          </c:dPt>
          <c:dPt>
            <c:idx val="2"/>
            <c:bubble3D val="0"/>
            <c:spPr>
              <a:solidFill>
                <a:srgbClr val="2AACE6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71D3-442E-A035-EC5408B885F2}"/>
              </c:ext>
            </c:extLst>
          </c:dPt>
          <c:dPt>
            <c:idx val="3"/>
            <c:bubble3D val="0"/>
            <c:spPr>
              <a:solidFill>
                <a:srgbClr val="E1E1E1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71D3-442E-A035-EC5408B885F2}"/>
              </c:ext>
            </c:extLst>
          </c:dPt>
          <c:dPt>
            <c:idx val="4"/>
            <c:bubble3D val="0"/>
            <c:spPr>
              <a:solidFill>
                <a:srgbClr val="55B7E9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4-71D3-442E-A035-EC5408B885F2}"/>
              </c:ext>
            </c:extLst>
          </c:dPt>
          <c:dPt>
            <c:idx val="5"/>
            <c:bubble3D val="0"/>
            <c:spPr>
              <a:solidFill>
                <a:srgbClr val="6E6E6E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71D3-442E-A035-EC5408B885F2}"/>
              </c:ext>
            </c:extLst>
          </c:dPt>
          <c:dLbls>
            <c:dLbl>
              <c:idx val="3"/>
              <c:layout>
                <c:manualLayout>
                  <c:x val="1.4811399980419471E-2"/>
                  <c:y val="-4.8370813883111485E-2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de-DE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1D3-442E-A035-EC5408B885F2}"/>
                </c:ext>
              </c:extLst>
            </c:dLbl>
            <c:dLbl>
              <c:idx val="4"/>
              <c:layout>
                <c:manualLayout>
                  <c:x val="1.9228151561980933E-2"/>
                  <c:y val="-4.9053335200277048E-2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de-DE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1D3-442E-A035-EC5408B885F2}"/>
                </c:ext>
              </c:extLst>
            </c:dLbl>
            <c:dLbl>
              <c:idx val="5"/>
              <c:layout>
                <c:manualLayout>
                  <c:x val="6.0980798939165692E-2"/>
                  <c:y val="-3.0656942109165752E-2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de-DE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1D3-442E-A035-EC5408B885F2}"/>
                </c:ext>
              </c:extLst>
            </c:dLbl>
            <c:numFmt formatCode="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5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de-DE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Ges_Umw4!$C$30:$H$30</c:f>
              <c:strCache>
                <c:ptCount val="6"/>
                <c:pt idx="0">
                  <c:v>Kehricht</c:v>
                </c:pt>
                <c:pt idx="1">
                  <c:v>Grüngut</c:v>
                </c:pt>
                <c:pt idx="2">
                  <c:v>Papier</c:v>
                </c:pt>
                <c:pt idx="3">
                  <c:v>Glas</c:v>
                </c:pt>
                <c:pt idx="4">
                  <c:v>Metall</c:v>
                </c:pt>
                <c:pt idx="5">
                  <c:v>Diverses</c:v>
                </c:pt>
              </c:strCache>
            </c:strRef>
          </c:cat>
          <c:val>
            <c:numRef>
              <c:f>Ges_Umw4!$C$39:$H$39</c:f>
              <c:numCache>
                <c:formatCode>#,##0\ \ \ </c:formatCode>
                <c:ptCount val="6"/>
                <c:pt idx="0">
                  <c:v>1408</c:v>
                </c:pt>
                <c:pt idx="1">
                  <c:v>1293</c:v>
                </c:pt>
                <c:pt idx="2">
                  <c:v>1065</c:v>
                </c:pt>
                <c:pt idx="3">
                  <c:v>378</c:v>
                </c:pt>
                <c:pt idx="4">
                  <c:v>121</c:v>
                </c:pt>
                <c:pt idx="5">
                  <c:v>122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71D3-442E-A035-EC5408B885F2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BEE1F6"/>
    </a:solidFill>
    <a:ln w="12700">
      <a:noFill/>
    </a:ln>
  </c:spPr>
  <c:txPr>
    <a:bodyPr/>
    <a:lstStyle/>
    <a:p>
      <a:pPr>
        <a:defRPr sz="8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de-CH"/>
              <a:t>Parteienvertretung Stadtrat 2002/2006</a:t>
            </a:r>
          </a:p>
        </c:rich>
      </c:tx>
      <c:layout>
        <c:manualLayout>
          <c:xMode val="edge"/>
          <c:yMode val="edge"/>
          <c:x val="0.19931338364940282"/>
          <c:y val="3.9525767982969952E-2"/>
        </c:manualLayout>
      </c:layout>
      <c:overlay val="0"/>
      <c:spPr>
        <a:noFill/>
        <a:ln w="25400">
          <a:noFill/>
        </a:ln>
      </c:spPr>
    </c:title>
    <c:autoTitleDeleted val="0"/>
    <c:view3D>
      <c:rotX val="2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4089394361423302"/>
          <c:y val="0.33596902785524457"/>
          <c:w val="0.72165190631680332"/>
          <c:h val="0.45849890860245146"/>
        </c:manualLayout>
      </c:layout>
      <c:pie3DChart>
        <c:varyColors val="1"/>
        <c:ser>
          <c:idx val="0"/>
          <c:order val="0"/>
          <c:spPr>
            <a:solidFill>
              <a:srgbClr val="A6D7F3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DBA0-4467-9975-0C1B0365BC10}"/>
              </c:ext>
            </c:extLst>
          </c:dPt>
          <c:dPt>
            <c:idx val="1"/>
            <c:bubble3D val="0"/>
            <c:spPr>
              <a:solidFill>
                <a:srgbClr val="A7A7A7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DBA0-4467-9975-0C1B0365BC10}"/>
              </c:ext>
            </c:extLst>
          </c:dPt>
          <c:dPt>
            <c:idx val="2"/>
            <c:bubble3D val="0"/>
            <c:spPr>
              <a:solidFill>
                <a:srgbClr val="2AACE6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DBA0-4467-9975-0C1B0365BC10}"/>
              </c:ext>
            </c:extLst>
          </c:dPt>
          <c:dPt>
            <c:idx val="3"/>
            <c:bubble3D val="0"/>
            <c:spPr>
              <a:solidFill>
                <a:srgbClr val="E1E1E1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DBA0-4467-9975-0C1B0365BC10}"/>
              </c:ext>
            </c:extLst>
          </c:dPt>
          <c:dPt>
            <c:idx val="4"/>
            <c:bubble3D val="0"/>
            <c:spPr>
              <a:solidFill>
                <a:srgbClr val="55B7E9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4-DBA0-4467-9975-0C1B0365BC10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de-DE"/>
              </a:p>
            </c:txPr>
            <c:dLblPos val="outEnd"/>
            <c:showLegendKey val="0"/>
            <c:showVal val="0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'Gemeinder(Z)'!$A$17:$A$21</c:f>
              <c:strCache>
                <c:ptCount val="5"/>
                <c:pt idx="0">
                  <c:v>CVP</c:v>
                </c:pt>
                <c:pt idx="1">
                  <c:v>GV</c:v>
                </c:pt>
                <c:pt idx="2">
                  <c:v>SVP</c:v>
                </c:pt>
                <c:pt idx="3">
                  <c:v>FDP</c:v>
                </c:pt>
                <c:pt idx="4">
                  <c:v>SP</c:v>
                </c:pt>
              </c:strCache>
            </c:strRef>
          </c:cat>
          <c:val>
            <c:numRef>
              <c:f>'Gemeinder(Z)'!$B$17:$B$21</c:f>
              <c:numCache>
                <c:formatCode>General</c:formatCode>
                <c:ptCount val="5"/>
                <c:pt idx="0">
                  <c:v>2</c:v>
                </c:pt>
                <c:pt idx="1">
                  <c:v>1</c:v>
                </c:pt>
                <c:pt idx="2">
                  <c:v>1</c:v>
                </c:pt>
                <c:pt idx="3">
                  <c:v>2</c:v>
                </c:pt>
                <c:pt idx="4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DBA0-4467-9975-0C1B0365BC10}"/>
            </c:ext>
          </c:extLst>
        </c:ser>
        <c:dLbls>
          <c:dLblPos val="outEnd"/>
          <c:showLegendKey val="0"/>
          <c:showVal val="0"/>
          <c:showCatName val="1"/>
          <c:showSerName val="0"/>
          <c:showPercent val="1"/>
          <c:showBubbleSize val="0"/>
          <c:showLeaderLines val="0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BEE1F6"/>
    </a:solidFill>
    <a:ln w="12700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>
      <c:oddHeader>&amp;B</c:oddHeader>
      <c:oddFooter>Seite &amp;S</c:oddFooter>
    </c:headerFooter>
    <c:pageMargins b="0.984251969" l="0.78740157499999996" r="0.78740157499999996" t="0.984251969" header="0.4921259845" footer="0.4921259845"/>
    <c:pageSetup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de-CH"/>
              <a:t>Verteilung der Unterstützungsfälle im 2002 (516 Fälle)</a:t>
            </a:r>
          </a:p>
        </c:rich>
      </c:tx>
      <c:layout>
        <c:manualLayout>
          <c:xMode val="edge"/>
          <c:yMode val="edge"/>
          <c:x val="0.22848235231188918"/>
          <c:y val="1.5384638498555437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500813803327042"/>
          <c:y val="0.32615433616937528"/>
          <c:w val="0.5915501998211925"/>
          <c:h val="0.46153915495666309"/>
        </c:manualLayout>
      </c:layout>
      <c:pie3DChart>
        <c:varyColors val="1"/>
        <c:ser>
          <c:idx val="0"/>
          <c:order val="0"/>
          <c:spPr>
            <a:solidFill>
              <a:srgbClr val="A6D7F3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678F-4AF7-98F2-2AC0E83D90EB}"/>
              </c:ext>
            </c:extLst>
          </c:dPt>
          <c:dPt>
            <c:idx val="1"/>
            <c:bubble3D val="0"/>
            <c:spPr>
              <a:solidFill>
                <a:srgbClr val="A7A7A7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678F-4AF7-98F2-2AC0E83D90EB}"/>
              </c:ext>
            </c:extLst>
          </c:dPt>
          <c:dPt>
            <c:idx val="2"/>
            <c:bubble3D val="0"/>
            <c:spPr>
              <a:solidFill>
                <a:srgbClr val="2AACE6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678F-4AF7-98F2-2AC0E83D90EB}"/>
              </c:ext>
            </c:extLst>
          </c:dPt>
          <c:dPt>
            <c:idx val="3"/>
            <c:bubble3D val="0"/>
            <c:spPr>
              <a:solidFill>
                <a:srgbClr val="E1E1E1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678F-4AF7-98F2-2AC0E83D90EB}"/>
              </c:ext>
            </c:extLst>
          </c:dPt>
          <c:dPt>
            <c:idx val="4"/>
            <c:bubble3D val="0"/>
            <c:spPr>
              <a:solidFill>
                <a:srgbClr val="55B7E9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4-678F-4AF7-98F2-2AC0E83D90EB}"/>
              </c:ext>
            </c:extLst>
          </c:dPt>
          <c:dPt>
            <c:idx val="5"/>
            <c:bubble3D val="0"/>
            <c:spPr>
              <a:solidFill>
                <a:srgbClr val="6E6E6E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678F-4AF7-98F2-2AC0E83D90EB}"/>
              </c:ext>
            </c:extLst>
          </c:dPt>
          <c:dLbls>
            <c:dLbl>
              <c:idx val="0"/>
              <c:layout>
                <c:manualLayout>
                  <c:x val="-6.4812956484049056E-2"/>
                  <c:y val="-0.11227918160237071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de-DE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78F-4AF7-98F2-2AC0E83D90EB}"/>
                </c:ext>
              </c:extLst>
            </c:dLbl>
            <c:dLbl>
              <c:idx val="1"/>
              <c:layout>
                <c:manualLayout>
                  <c:x val="1.4114155247993865E-2"/>
                  <c:y val="9.0698663484374276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de-DE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78F-4AF7-98F2-2AC0E83D90EB}"/>
                </c:ext>
              </c:extLst>
            </c:dLbl>
            <c:dLbl>
              <c:idx val="2"/>
              <c:layout>
                <c:manualLayout>
                  <c:x val="-5.2976951449883236E-2"/>
                  <c:y val="8.917064968584143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de-DE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78F-4AF7-98F2-2AC0E83D90EB}"/>
                </c:ext>
              </c:extLst>
            </c:dLbl>
            <c:dLbl>
              <c:idx val="3"/>
              <c:layout>
                <c:manualLayout>
                  <c:x val="8.0185875910473325E-2"/>
                  <c:y val="8.2852931548675901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de-DE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78F-4AF7-98F2-2AC0E83D90EB}"/>
                </c:ext>
              </c:extLst>
            </c:dLbl>
            <c:dLbl>
              <c:idx val="4"/>
              <c:layout>
                <c:manualLayout>
                  <c:x val="6.2341908942883634E-2"/>
                  <c:y val="-9.8226999503969681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de-DE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78F-4AF7-98F2-2AC0E83D90EB}"/>
                </c:ext>
              </c:extLst>
            </c:dLbl>
            <c:dLbl>
              <c:idx val="5"/>
              <c:layout>
                <c:manualLayout>
                  <c:x val="9.0800085427608868E-2"/>
                  <c:y val="-5.9712746268903716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de-DE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78F-4AF7-98F2-2AC0E83D90EB}"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de-DE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'Sozial(Z)'!$A$2:$B$7</c:f>
              <c:strCache>
                <c:ptCount val="6"/>
                <c:pt idx="0">
                  <c:v>Schweizer, Bürger Kt. Zürich</c:v>
                </c:pt>
                <c:pt idx="1">
                  <c:v>Schweizer, Bürger übrige Kantone</c:v>
                </c:pt>
                <c:pt idx="2">
                  <c:v>Schweizer Heimatgemeinde</c:v>
                </c:pt>
                <c:pt idx="3">
                  <c:v>Ausländer Wohngemeinde</c:v>
                </c:pt>
                <c:pt idx="4">
                  <c:v>Ausländer zu Lasten Staat</c:v>
                </c:pt>
                <c:pt idx="5">
                  <c:v>Ausländer zu Lasten Bund</c:v>
                </c:pt>
              </c:strCache>
            </c:strRef>
          </c:cat>
          <c:val>
            <c:numRef>
              <c:f>'Sozial(Z)'!$C$2:$C$7</c:f>
              <c:numCache>
                <c:formatCode>#,##0.00</c:formatCode>
                <c:ptCount val="6"/>
                <c:pt idx="0">
                  <c:v>18</c:v>
                </c:pt>
                <c:pt idx="1">
                  <c:v>25</c:v>
                </c:pt>
                <c:pt idx="2">
                  <c:v>3</c:v>
                </c:pt>
                <c:pt idx="3">
                  <c:v>31</c:v>
                </c:pt>
                <c:pt idx="4">
                  <c:v>17</c:v>
                </c:pt>
                <c:pt idx="5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678F-4AF7-98F2-2AC0E83D90EB}"/>
            </c:ext>
          </c:extLst>
        </c:ser>
        <c:dLbls>
          <c:dLblPos val="outEnd"/>
          <c:showLegendKey val="0"/>
          <c:showVal val="0"/>
          <c:showCatName val="1"/>
          <c:showSerName val="0"/>
          <c:showPercent val="1"/>
          <c:showBubbleSize val="0"/>
          <c:showLeaderLines val="0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BEE1F6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>
      <c:oddHeader>&amp;B</c:oddHeader>
      <c:oddFooter>Seite &amp;S</c:oddFooter>
    </c:headerFooter>
    <c:pageMargins b="0.984251969" l="0.78740157499999996" r="0.78740157499999996" t="0.984251969" header="0.4921259845" footer="0.4921259845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de-CH"/>
              <a:t>Vergleich Rente / Teuerung</a:t>
            </a:r>
          </a:p>
        </c:rich>
      </c:tx>
      <c:layout>
        <c:manualLayout>
          <c:xMode val="edge"/>
          <c:yMode val="edge"/>
          <c:x val="0.35573798967244308"/>
          <c:y val="4.065072925185191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0655754239045082"/>
          <c:y val="0.26016466721185222"/>
          <c:w val="0.50491843695443528"/>
          <c:h val="0.48780875102222293"/>
        </c:manualLayout>
      </c:layout>
      <c:lineChart>
        <c:grouping val="standard"/>
        <c:varyColors val="0"/>
        <c:ser>
          <c:idx val="0"/>
          <c:order val="0"/>
          <c:tx>
            <c:strRef>
              <c:f>'Sozial(Z)'!$A$14</c:f>
              <c:strCache>
                <c:ptCount val="1"/>
                <c:pt idx="0">
                  <c:v>AHV -Rente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numRef>
              <c:f>'Sozial(Z)'!$B$13:$J$13</c:f>
              <c:numCache>
                <c:formatCode>General</c:formatCode>
                <c:ptCount val="9"/>
                <c:pt idx="0">
                  <c:v>94</c:v>
                </c:pt>
                <c:pt idx="1">
                  <c:v>95</c:v>
                </c:pt>
                <c:pt idx="2">
                  <c:v>96</c:v>
                </c:pt>
                <c:pt idx="3">
                  <c:v>97</c:v>
                </c:pt>
                <c:pt idx="4">
                  <c:v>98</c:v>
                </c:pt>
                <c:pt idx="5">
                  <c:v>99</c:v>
                </c:pt>
                <c:pt idx="6" formatCode="00">
                  <c:v>0</c:v>
                </c:pt>
                <c:pt idx="7" formatCode="00">
                  <c:v>1</c:v>
                </c:pt>
                <c:pt idx="8" formatCode="00">
                  <c:v>2</c:v>
                </c:pt>
              </c:numCache>
            </c:numRef>
          </c:cat>
          <c:val>
            <c:numRef>
              <c:f>'Sozial(Z)'!$B$14:$J$14</c:f>
              <c:numCache>
                <c:formatCode>General</c:formatCode>
                <c:ptCount val="9"/>
                <c:pt idx="0">
                  <c:v>104.4</c:v>
                </c:pt>
                <c:pt idx="1">
                  <c:v>107.7</c:v>
                </c:pt>
                <c:pt idx="2">
                  <c:v>107.7</c:v>
                </c:pt>
                <c:pt idx="3">
                  <c:v>110.5</c:v>
                </c:pt>
                <c:pt idx="4">
                  <c:v>111.6</c:v>
                </c:pt>
                <c:pt idx="5">
                  <c:v>111.6</c:v>
                </c:pt>
                <c:pt idx="6">
                  <c:v>111.6</c:v>
                </c:pt>
                <c:pt idx="7">
                  <c:v>114</c:v>
                </c:pt>
                <c:pt idx="8">
                  <c:v>114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630-498C-8308-A123E141939B}"/>
            </c:ext>
          </c:extLst>
        </c:ser>
        <c:ser>
          <c:idx val="1"/>
          <c:order val="1"/>
          <c:tx>
            <c:strRef>
              <c:f>'Sozial(Z)'!$A$15</c:f>
              <c:strCache>
                <c:ptCount val="1"/>
                <c:pt idx="0">
                  <c:v>Teuerung</c:v>
                </c:pt>
              </c:strCache>
            </c:strRef>
          </c:tx>
          <c:spPr>
            <a:ln w="25400">
              <a:solidFill>
                <a:srgbClr val="00A0DD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00A0DD"/>
              </a:solidFill>
              <a:ln>
                <a:solidFill>
                  <a:srgbClr val="00A0DD"/>
                </a:solidFill>
                <a:prstDash val="solid"/>
              </a:ln>
            </c:spPr>
          </c:marker>
          <c:cat>
            <c:numRef>
              <c:f>'Sozial(Z)'!$B$13:$G$13</c:f>
              <c:numCache>
                <c:formatCode>General</c:formatCode>
                <c:ptCount val="6"/>
                <c:pt idx="0">
                  <c:v>94</c:v>
                </c:pt>
                <c:pt idx="1">
                  <c:v>95</c:v>
                </c:pt>
                <c:pt idx="2">
                  <c:v>96</c:v>
                </c:pt>
                <c:pt idx="3">
                  <c:v>97</c:v>
                </c:pt>
                <c:pt idx="4">
                  <c:v>98</c:v>
                </c:pt>
                <c:pt idx="5">
                  <c:v>99</c:v>
                </c:pt>
              </c:numCache>
            </c:numRef>
          </c:cat>
          <c:val>
            <c:numRef>
              <c:f>'Sozial(Z)'!$B$15:$J$15</c:f>
              <c:numCache>
                <c:formatCode>General</c:formatCode>
                <c:ptCount val="9"/>
                <c:pt idx="0">
                  <c:v>102.8</c:v>
                </c:pt>
                <c:pt idx="1">
                  <c:v>104.8</c:v>
                </c:pt>
                <c:pt idx="2">
                  <c:v>105.6</c:v>
                </c:pt>
                <c:pt idx="3">
                  <c:v>106.1</c:v>
                </c:pt>
                <c:pt idx="4">
                  <c:v>105.9</c:v>
                </c:pt>
                <c:pt idx="5">
                  <c:v>107.7</c:v>
                </c:pt>
                <c:pt idx="6">
                  <c:v>109.4</c:v>
                </c:pt>
                <c:pt idx="7">
                  <c:v>113</c:v>
                </c:pt>
                <c:pt idx="8">
                  <c:v>110.1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630-498C-8308-A123E14193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17535504"/>
        <c:axId val="1"/>
      </c:lineChart>
      <c:catAx>
        <c:axId val="1417535504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in val="1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de-CH"/>
                  <a:t>%</a:t>
                </a:r>
              </a:p>
            </c:rich>
          </c:tx>
          <c:layout>
            <c:manualLayout>
              <c:xMode val="edge"/>
              <c:yMode val="edge"/>
              <c:x val="0.16557390302726613"/>
              <c:y val="4.8780875102222294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417535504"/>
        <c:crosses val="autoZero"/>
        <c:crossBetween val="midCat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74262354526090646"/>
          <c:y val="0.30081539646370414"/>
          <c:w val="0.15737717515462918"/>
          <c:h val="0.3170756881644449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de-DE"/>
        </a:p>
      </c:txPr>
    </c:legend>
    <c:plotVisOnly val="1"/>
    <c:dispBlanksAs val="gap"/>
    <c:showDLblsOverMax val="0"/>
  </c:chart>
  <c:spPr>
    <a:solidFill>
      <a:srgbClr val="BEE1F6"/>
    </a:solidFill>
    <a:ln w="12700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>
      <c:oddHeader>&amp;B</c:oddHeader>
      <c:oddFooter>Seite &amp;S</c:oddFooter>
    </c:headerFooter>
    <c:pageMargins b="0.984251969" l="0.78740157499999996" r="0.78740157499999996" t="0.984251969" header="0.4921259845" footer="0.4921259845"/>
    <c:pageSetup paperSize="9" orientation="landscape"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de-CH"/>
              <a:t>Aufwand / Rückerstattung</a:t>
            </a:r>
          </a:p>
        </c:rich>
      </c:tx>
      <c:layout>
        <c:manualLayout>
          <c:xMode val="edge"/>
          <c:yMode val="edge"/>
          <c:x val="0.36393471754508"/>
          <c:y val="4.1096073666138995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hPercent val="63"/>
      <c:rotY val="20"/>
      <c:depthPercent val="2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sideWall>
    <c:backWall>
      <c:thickness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0.31311500473473097"/>
          <c:y val="0.14611937303516087"/>
          <c:w val="0.3475412617998061"/>
          <c:h val="0.71689817395375799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'Sozial(Z)'!$E$44:$F$44</c:f>
              <c:strCache>
                <c:ptCount val="2"/>
                <c:pt idx="0">
                  <c:v>Total-Aufwand</c:v>
                </c:pt>
              </c:strCache>
            </c:strRef>
          </c:tx>
          <c:spPr>
            <a:solidFill>
              <a:srgbClr val="A6D7F3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'Sozial(Z)'!$G$43:$I$43</c:f>
              <c:numCache>
                <c:formatCode>General</c:formatCode>
                <c:ptCount val="3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</c:numCache>
            </c:numRef>
          </c:cat>
          <c:val>
            <c:numRef>
              <c:f>'Sozial(Z)'!$G$44:$I$44</c:f>
              <c:numCache>
                <c:formatCode>General</c:formatCode>
                <c:ptCount val="3"/>
                <c:pt idx="0">
                  <c:v>4965093</c:v>
                </c:pt>
                <c:pt idx="1">
                  <c:v>5596751</c:v>
                </c:pt>
                <c:pt idx="2">
                  <c:v>5851785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330-49B0-8D33-41D57BAA4C81}"/>
            </c:ext>
          </c:extLst>
        </c:ser>
        <c:ser>
          <c:idx val="1"/>
          <c:order val="1"/>
          <c:tx>
            <c:strRef>
              <c:f>'Sozial(Z)'!$E$45:$F$45</c:f>
              <c:strCache>
                <c:ptCount val="2"/>
                <c:pt idx="0">
                  <c:v>Rückerstattung</c:v>
                </c:pt>
              </c:strCache>
            </c:strRef>
          </c:tx>
          <c:spPr>
            <a:solidFill>
              <a:srgbClr val="A7A7A7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'Sozial(Z)'!$G$43:$H$43</c:f>
              <c:numCache>
                <c:formatCode>General</c:formatCode>
                <c:ptCount val="2"/>
                <c:pt idx="0">
                  <c:v>2000</c:v>
                </c:pt>
                <c:pt idx="1">
                  <c:v>2001</c:v>
                </c:pt>
              </c:numCache>
            </c:numRef>
          </c:cat>
          <c:val>
            <c:numRef>
              <c:f>'Sozial(Z)'!$G$45:$I$45</c:f>
              <c:numCache>
                <c:formatCode>General</c:formatCode>
                <c:ptCount val="3"/>
                <c:pt idx="0">
                  <c:v>1597000</c:v>
                </c:pt>
                <c:pt idx="1">
                  <c:v>3360058</c:v>
                </c:pt>
                <c:pt idx="2">
                  <c:v>1882921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330-49B0-8D33-41D57BAA4C81}"/>
            </c:ext>
          </c:extLst>
        </c:ser>
        <c:ser>
          <c:idx val="2"/>
          <c:order val="2"/>
          <c:tx>
            <c:strRef>
              <c:f>'Sozial(Z)'!$E$46:$F$46</c:f>
              <c:strCache>
                <c:ptCount val="2"/>
                <c:pt idx="0">
                  <c:v>Nettoaufwand</c:v>
                </c:pt>
              </c:strCache>
            </c:strRef>
          </c:tx>
          <c:spPr>
            <a:solidFill>
              <a:srgbClr val="2AACE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'Sozial(Z)'!$G$43:$H$43</c:f>
              <c:numCache>
                <c:formatCode>General</c:formatCode>
                <c:ptCount val="2"/>
                <c:pt idx="0">
                  <c:v>2000</c:v>
                </c:pt>
                <c:pt idx="1">
                  <c:v>2001</c:v>
                </c:pt>
              </c:numCache>
            </c:numRef>
          </c:cat>
          <c:val>
            <c:numRef>
              <c:f>'Sozial(Z)'!$G$46:$I$46</c:f>
              <c:numCache>
                <c:formatCode>General</c:formatCode>
                <c:ptCount val="3"/>
                <c:pt idx="0">
                  <c:v>3368093</c:v>
                </c:pt>
                <c:pt idx="1">
                  <c:v>2236693</c:v>
                </c:pt>
                <c:pt idx="2">
                  <c:v>3968864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330-49B0-8D33-41D57BAA4C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gapDepth val="0"/>
        <c:shape val="box"/>
        <c:axId val="1417544624"/>
        <c:axId val="1"/>
        <c:axId val="0"/>
      </c:bar3DChart>
      <c:catAx>
        <c:axId val="14175446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de-CH"/>
                  <a:t>Fr.</a:t>
                </a:r>
              </a:p>
            </c:rich>
          </c:tx>
          <c:layout>
            <c:manualLayout>
              <c:xMode val="edge"/>
              <c:yMode val="edge"/>
              <c:x val="0.25409856405174502"/>
              <c:y val="0.1004570689616731"/>
            </c:manualLayout>
          </c:layout>
          <c:overlay val="0"/>
          <c:spPr>
            <a:noFill/>
            <a:ln w="25400">
              <a:noFill/>
            </a:ln>
          </c:spPr>
        </c:title>
        <c:numFmt formatCode="#,##0\ 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417544624"/>
        <c:crosses val="autoZero"/>
        <c:crossBetween val="between"/>
        <c:majorUnit val="1000000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9016448687603005"/>
          <c:y val="0.27854005484827538"/>
          <c:w val="0.14918044728199226"/>
          <c:h val="0.31506989810706559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de-DE"/>
        </a:p>
      </c:txPr>
    </c:legend>
    <c:plotVisOnly val="1"/>
    <c:dispBlanksAs val="gap"/>
    <c:showDLblsOverMax val="0"/>
  </c:chart>
  <c:spPr>
    <a:solidFill>
      <a:srgbClr val="BEE1F6"/>
    </a:solidFill>
    <a:ln w="12700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>
      <c:oddHeader>&amp;B</c:oddHeader>
      <c:oddFooter>Seite &amp;S</c:oddFooter>
    </c:headerFooter>
    <c:pageMargins b="0.984251969" l="0.78740157499999996" r="0.78740157499999996" t="0.984251969" header="0.4921259845" footer="0.4921259845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de-CH"/>
              <a:t>Anzahl Fälle von Zusatzleistungen</a:t>
            </a:r>
          </a:p>
        </c:rich>
      </c:tx>
      <c:layout>
        <c:manualLayout>
          <c:xMode val="edge"/>
          <c:yMode val="edge"/>
          <c:x val="0.319604869945742"/>
          <c:y val="4.0322580645161289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hPercent val="41"/>
      <c:rotY val="20"/>
      <c:depthPercent val="2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sideWall>
    <c:backWall>
      <c:thickness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0.13344327044126342"/>
          <c:y val="0.19354838709677419"/>
          <c:w val="0.75453108471726726"/>
          <c:h val="0.59677419354838712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'Sozial(Z)'!$B$34</c:f>
              <c:strCache>
                <c:ptCount val="1"/>
              </c:strCache>
            </c:strRef>
          </c:tx>
          <c:spPr>
            <a:solidFill>
              <a:srgbClr val="A6D7F3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'Sozial(Z)'!$A$35:$A$47</c:f>
              <c:numCache>
                <c:formatCode>General</c:formatCode>
                <c:ptCount val="13"/>
                <c:pt idx="0">
                  <c:v>90</c:v>
                </c:pt>
                <c:pt idx="1">
                  <c:v>91</c:v>
                </c:pt>
                <c:pt idx="2">
                  <c:v>92</c:v>
                </c:pt>
                <c:pt idx="3">
                  <c:v>93</c:v>
                </c:pt>
                <c:pt idx="4">
                  <c:v>94</c:v>
                </c:pt>
                <c:pt idx="5">
                  <c:v>95</c:v>
                </c:pt>
                <c:pt idx="6">
                  <c:v>96</c:v>
                </c:pt>
                <c:pt idx="7">
                  <c:v>97</c:v>
                </c:pt>
                <c:pt idx="8">
                  <c:v>98</c:v>
                </c:pt>
                <c:pt idx="9">
                  <c:v>99</c:v>
                </c:pt>
                <c:pt idx="10" formatCode="00">
                  <c:v>0</c:v>
                </c:pt>
                <c:pt idx="11" formatCode="00">
                  <c:v>1</c:v>
                </c:pt>
                <c:pt idx="12" formatCode="00">
                  <c:v>2</c:v>
                </c:pt>
              </c:numCache>
            </c:numRef>
          </c:cat>
          <c:val>
            <c:numRef>
              <c:f>'Sozial(Z)'!$B$35:$B$47</c:f>
              <c:numCache>
                <c:formatCode>General</c:formatCode>
                <c:ptCount val="13"/>
                <c:pt idx="0">
                  <c:v>166</c:v>
                </c:pt>
                <c:pt idx="1">
                  <c:v>176</c:v>
                </c:pt>
                <c:pt idx="2">
                  <c:v>191</c:v>
                </c:pt>
                <c:pt idx="3">
                  <c:v>198</c:v>
                </c:pt>
                <c:pt idx="4">
                  <c:v>209</c:v>
                </c:pt>
                <c:pt idx="5">
                  <c:v>222</c:v>
                </c:pt>
                <c:pt idx="6">
                  <c:v>213</c:v>
                </c:pt>
                <c:pt idx="7">
                  <c:v>227</c:v>
                </c:pt>
                <c:pt idx="8">
                  <c:v>240</c:v>
                </c:pt>
                <c:pt idx="9">
                  <c:v>240</c:v>
                </c:pt>
                <c:pt idx="10">
                  <c:v>292</c:v>
                </c:pt>
                <c:pt idx="11">
                  <c:v>283</c:v>
                </c:pt>
                <c:pt idx="12">
                  <c:v>298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DE2-4412-9150-6750BD8F00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gapDepth val="0"/>
        <c:shape val="box"/>
        <c:axId val="1417539824"/>
        <c:axId val="1"/>
        <c:axId val="0"/>
      </c:bar3DChart>
      <c:catAx>
        <c:axId val="141753982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de-CH"/>
                  <a:t>Jahre</a:t>
                </a:r>
              </a:p>
            </c:rich>
          </c:tx>
          <c:layout>
            <c:manualLayout>
              <c:xMode val="edge"/>
              <c:yMode val="edge"/>
              <c:x val="0.479407304918613"/>
              <c:y val="0.87903225806451613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417539824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BEE1F6"/>
    </a:solidFill>
    <a:ln w="12700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>
      <c:oddHeader>&amp;B</c:oddHeader>
      <c:oddFooter>Seite &amp;S</c:oddFooter>
    </c:headerFooter>
    <c:pageMargins b="0.984251969" l="0.78740157499999996" r="0.78740157499999996" t="0.984251969" header="0.4921259845" footer="0.4921259845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de-CH"/>
              <a:t>Anzahl der durch die Vormundschaft geführten Massnahmen</a:t>
            </a:r>
          </a:p>
        </c:rich>
      </c:tx>
      <c:layout>
        <c:manualLayout>
          <c:xMode val="edge"/>
          <c:yMode val="edge"/>
          <c:x val="0.18121925615480217"/>
          <c:y val="4.0160800078439064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hPercent val="40"/>
      <c:rotY val="20"/>
      <c:depthPercent val="2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sideWall>
    <c:backWall>
      <c:thickness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3.7891299014185906E-2"/>
          <c:y val="0.1847396803608197"/>
          <c:w val="0.80230707043080596"/>
          <c:h val="0.60642808118442981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'Sozial(Z)'!$L$3</c:f>
              <c:strCache>
                <c:ptCount val="1"/>
                <c:pt idx="0">
                  <c:v>Fälle: Amtsvormundschaft</c:v>
                </c:pt>
              </c:strCache>
            </c:strRef>
          </c:tx>
          <c:spPr>
            <a:solidFill>
              <a:srgbClr val="A6D7F3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'Sozial(Z)'!$K$4:$K$12</c:f>
              <c:numCache>
                <c:formatCode>General</c:formatCode>
                <c:ptCount val="9"/>
                <c:pt idx="0">
                  <c:v>94</c:v>
                </c:pt>
                <c:pt idx="1">
                  <c:v>95</c:v>
                </c:pt>
                <c:pt idx="2">
                  <c:v>96</c:v>
                </c:pt>
                <c:pt idx="3">
                  <c:v>97</c:v>
                </c:pt>
                <c:pt idx="4">
                  <c:v>98</c:v>
                </c:pt>
                <c:pt idx="5">
                  <c:v>99</c:v>
                </c:pt>
                <c:pt idx="6" formatCode="00">
                  <c:v>0</c:v>
                </c:pt>
                <c:pt idx="7" formatCode="00">
                  <c:v>1</c:v>
                </c:pt>
                <c:pt idx="8" formatCode="00">
                  <c:v>2</c:v>
                </c:pt>
              </c:numCache>
            </c:numRef>
          </c:cat>
          <c:val>
            <c:numRef>
              <c:f>'Sozial(Z)'!$L$4:$L$12</c:f>
              <c:numCache>
                <c:formatCode>General</c:formatCode>
                <c:ptCount val="9"/>
                <c:pt idx="0">
                  <c:v>24</c:v>
                </c:pt>
                <c:pt idx="1">
                  <c:v>18</c:v>
                </c:pt>
                <c:pt idx="2">
                  <c:v>17</c:v>
                </c:pt>
                <c:pt idx="3">
                  <c:v>24</c:v>
                </c:pt>
                <c:pt idx="4">
                  <c:v>23</c:v>
                </c:pt>
                <c:pt idx="5">
                  <c:v>26</c:v>
                </c:pt>
                <c:pt idx="6">
                  <c:v>30</c:v>
                </c:pt>
                <c:pt idx="7">
                  <c:v>27</c:v>
                </c:pt>
                <c:pt idx="8">
                  <c:v>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AF4-4B12-B286-5D1B54B72526}"/>
            </c:ext>
          </c:extLst>
        </c:ser>
        <c:ser>
          <c:idx val="1"/>
          <c:order val="1"/>
          <c:tx>
            <c:strRef>
              <c:f>'Sozial(Z)'!$M$3</c:f>
              <c:strCache>
                <c:ptCount val="1"/>
                <c:pt idx="0">
                  <c:v>Fälle: Private</c:v>
                </c:pt>
              </c:strCache>
            </c:strRef>
          </c:tx>
          <c:spPr>
            <a:solidFill>
              <a:srgbClr val="A7A7A7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'Sozial(Z)'!$K$4:$K$8</c:f>
              <c:numCache>
                <c:formatCode>General</c:formatCode>
                <c:ptCount val="5"/>
                <c:pt idx="0">
                  <c:v>94</c:v>
                </c:pt>
                <c:pt idx="1">
                  <c:v>95</c:v>
                </c:pt>
                <c:pt idx="2">
                  <c:v>96</c:v>
                </c:pt>
                <c:pt idx="3">
                  <c:v>97</c:v>
                </c:pt>
                <c:pt idx="4">
                  <c:v>98</c:v>
                </c:pt>
              </c:numCache>
            </c:numRef>
          </c:cat>
          <c:val>
            <c:numRef>
              <c:f>'Sozial(Z)'!$M$4:$M$12</c:f>
              <c:numCache>
                <c:formatCode>General</c:formatCode>
                <c:ptCount val="9"/>
                <c:pt idx="0">
                  <c:v>23</c:v>
                </c:pt>
                <c:pt idx="1">
                  <c:v>29</c:v>
                </c:pt>
                <c:pt idx="2">
                  <c:v>32</c:v>
                </c:pt>
                <c:pt idx="3">
                  <c:v>30</c:v>
                </c:pt>
                <c:pt idx="4">
                  <c:v>33</c:v>
                </c:pt>
                <c:pt idx="5">
                  <c:v>37</c:v>
                </c:pt>
                <c:pt idx="6">
                  <c:v>39</c:v>
                </c:pt>
                <c:pt idx="7">
                  <c:v>46</c:v>
                </c:pt>
                <c:pt idx="8">
                  <c:v>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AF4-4B12-B286-5D1B54B72526}"/>
            </c:ext>
          </c:extLst>
        </c:ser>
        <c:ser>
          <c:idx val="2"/>
          <c:order val="2"/>
          <c:tx>
            <c:strRef>
              <c:f>'Sozial(Z)'!$N$3</c:f>
              <c:strCache>
                <c:ptCount val="1"/>
                <c:pt idx="0">
                  <c:v>Fälle: Jugendsekretariat</c:v>
                </c:pt>
              </c:strCache>
            </c:strRef>
          </c:tx>
          <c:spPr>
            <a:solidFill>
              <a:srgbClr val="2AACE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'Sozial(Z)'!$K$4:$K$8</c:f>
              <c:numCache>
                <c:formatCode>General</c:formatCode>
                <c:ptCount val="5"/>
                <c:pt idx="0">
                  <c:v>94</c:v>
                </c:pt>
                <c:pt idx="1">
                  <c:v>95</c:v>
                </c:pt>
                <c:pt idx="2">
                  <c:v>96</c:v>
                </c:pt>
                <c:pt idx="3">
                  <c:v>97</c:v>
                </c:pt>
                <c:pt idx="4">
                  <c:v>98</c:v>
                </c:pt>
              </c:numCache>
            </c:numRef>
          </c:cat>
          <c:val>
            <c:numRef>
              <c:f>'Sozial(Z)'!$N$4:$N$12</c:f>
              <c:numCache>
                <c:formatCode>General</c:formatCode>
                <c:ptCount val="9"/>
                <c:pt idx="0">
                  <c:v>28</c:v>
                </c:pt>
                <c:pt idx="1">
                  <c:v>27</c:v>
                </c:pt>
                <c:pt idx="2">
                  <c:v>19</c:v>
                </c:pt>
                <c:pt idx="3">
                  <c:v>25</c:v>
                </c:pt>
                <c:pt idx="4">
                  <c:v>41</c:v>
                </c:pt>
                <c:pt idx="5">
                  <c:v>53</c:v>
                </c:pt>
                <c:pt idx="6">
                  <c:v>49</c:v>
                </c:pt>
                <c:pt idx="7">
                  <c:v>66</c:v>
                </c:pt>
                <c:pt idx="8">
                  <c:v>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AF4-4B12-B286-5D1B54B725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gapDepth val="0"/>
        <c:shape val="box"/>
        <c:axId val="1417550864"/>
        <c:axId val="1"/>
        <c:axId val="0"/>
      </c:bar3DChart>
      <c:catAx>
        <c:axId val="141755086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de-CH"/>
                  <a:t>Jahre</a:t>
                </a:r>
              </a:p>
            </c:rich>
          </c:tx>
          <c:layout>
            <c:manualLayout>
              <c:xMode val="edge"/>
              <c:yMode val="edge"/>
              <c:x val="0.41021449802314308"/>
              <c:y val="0.88353760172565943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417550864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5453108471726726"/>
          <c:y val="0.30923816060398079"/>
          <c:w val="0.23723248078446829"/>
          <c:h val="0.23293264045494658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de-DE"/>
        </a:p>
      </c:txPr>
    </c:legend>
    <c:plotVisOnly val="1"/>
    <c:dispBlanksAs val="gap"/>
    <c:showDLblsOverMax val="0"/>
  </c:chart>
  <c:spPr>
    <a:solidFill>
      <a:srgbClr val="BEE1F6"/>
    </a:solidFill>
    <a:ln w="12700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>
      <c:oddHeader>&amp;B</c:oddHeader>
      <c:oddFooter>Seite &amp;S</c:oddFooter>
    </c:headerFooter>
    <c:pageMargins b="0.984251969" l="0.78740157499999996" r="0.78740157499999996" t="0.984251969" header="0.4921259845" footer="0.4921259845"/>
    <c:pageSetup paperSize="9" orientation="landscape"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de-CH"/>
              <a:t>Altersstruktur im Hochhaus 2002</a:t>
            </a:r>
          </a:p>
        </c:rich>
      </c:tx>
      <c:layout>
        <c:manualLayout>
          <c:xMode val="edge"/>
          <c:yMode val="edge"/>
          <c:x val="0.33770518835264179"/>
          <c:y val="3.1674208144796379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hPercent val="33"/>
      <c:rotY val="20"/>
      <c:depthPercent val="2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sideWall>
    <c:backWall>
      <c:thickness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8.6885315449951525E-2"/>
          <c:y val="0.167420814479638"/>
          <c:w val="0.8459023164561319"/>
          <c:h val="0.5339366515837104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Sozial5!$H$6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rgbClr val="A6D7F3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Sozial5!$A$7:$A$15</c:f>
              <c:strCache>
                <c:ptCount val="9"/>
                <c:pt idx="0">
                  <c:v>60 - 65</c:v>
                </c:pt>
                <c:pt idx="1">
                  <c:v>66 - 70</c:v>
                </c:pt>
                <c:pt idx="2">
                  <c:v>71 - 75</c:v>
                </c:pt>
                <c:pt idx="3">
                  <c:v>76 - 80</c:v>
                </c:pt>
                <c:pt idx="4">
                  <c:v>81 - 85</c:v>
                </c:pt>
                <c:pt idx="5">
                  <c:v>86 - 90</c:v>
                </c:pt>
                <c:pt idx="6">
                  <c:v>91 - 95</c:v>
                </c:pt>
                <c:pt idx="7">
                  <c:v>96 - 100</c:v>
                </c:pt>
                <c:pt idx="8">
                  <c:v>101 - 105</c:v>
                </c:pt>
              </c:strCache>
            </c:strRef>
          </c:cat>
          <c:val>
            <c:numRef>
              <c:f>Sozial5!$H$7:$H$15</c:f>
              <c:numCache>
                <c:formatCode>0\ \ </c:formatCode>
                <c:ptCount val="9"/>
                <c:pt idx="0">
                  <c:v>0</c:v>
                </c:pt>
                <c:pt idx="1">
                  <c:v>1</c:v>
                </c:pt>
                <c:pt idx="2">
                  <c:v>7</c:v>
                </c:pt>
                <c:pt idx="3">
                  <c:v>17</c:v>
                </c:pt>
                <c:pt idx="4">
                  <c:v>12</c:v>
                </c:pt>
                <c:pt idx="5">
                  <c:v>3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5DD-43D5-97CB-D62EC3B59D1A}"/>
            </c:ext>
          </c:extLst>
        </c:ser>
        <c:ser>
          <c:idx val="1"/>
          <c:order val="1"/>
          <c:tx>
            <c:strRef>
              <c:f>Sozial5!$I$6</c:f>
              <c:strCache>
                <c:ptCount val="1"/>
                <c:pt idx="0">
                  <c:v>weiblich</c:v>
                </c:pt>
              </c:strCache>
            </c:strRef>
          </c:tx>
          <c:spPr>
            <a:solidFill>
              <a:srgbClr val="A7A7A7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'Alterssied(Z)'!$A$15:$A$21</c:f>
              <c:strCache>
                <c:ptCount val="2"/>
                <c:pt idx="0">
                  <c:v>Pro Senectute Sportgruppen</c:v>
                </c:pt>
                <c:pt idx="1">
                  <c:v>Total</c:v>
                </c:pt>
              </c:strCache>
            </c:strRef>
          </c:cat>
          <c:val>
            <c:numRef>
              <c:f>Sozial5!$I$7:$I$15</c:f>
              <c:numCache>
                <c:formatCode>0\ \ </c:formatCode>
                <c:ptCount val="9"/>
                <c:pt idx="0">
                  <c:v>0</c:v>
                </c:pt>
                <c:pt idx="1">
                  <c:v>1</c:v>
                </c:pt>
                <c:pt idx="2">
                  <c:v>7</c:v>
                </c:pt>
                <c:pt idx="3">
                  <c:v>15</c:v>
                </c:pt>
                <c:pt idx="4">
                  <c:v>9</c:v>
                </c:pt>
                <c:pt idx="5">
                  <c:v>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5DD-43D5-97CB-D62EC3B59D1A}"/>
            </c:ext>
          </c:extLst>
        </c:ser>
        <c:ser>
          <c:idx val="2"/>
          <c:order val="2"/>
          <c:tx>
            <c:strRef>
              <c:f>Sozial5!$J$6</c:f>
              <c:strCache>
                <c:ptCount val="1"/>
                <c:pt idx="0">
                  <c:v>männlich</c:v>
                </c:pt>
              </c:strCache>
            </c:strRef>
          </c:tx>
          <c:spPr>
            <a:solidFill>
              <a:srgbClr val="2AACE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'Alterssied(Z)'!$A$15:$A$21</c:f>
              <c:strCache>
                <c:ptCount val="2"/>
                <c:pt idx="0">
                  <c:v>Pro Senectute Sportgruppen</c:v>
                </c:pt>
                <c:pt idx="1">
                  <c:v>Total</c:v>
                </c:pt>
              </c:strCache>
            </c:strRef>
          </c:cat>
          <c:val>
            <c:numRef>
              <c:f>Sozial5!$J$7:$J$15</c:f>
              <c:numCache>
                <c:formatCode>0\ \ 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2</c:v>
                </c:pt>
                <c:pt idx="4">
                  <c:v>3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5DD-43D5-97CB-D62EC3B59D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gapDepth val="0"/>
        <c:shape val="box"/>
        <c:axId val="1417558064"/>
        <c:axId val="1"/>
        <c:axId val="0"/>
      </c:bar3DChart>
      <c:catAx>
        <c:axId val="141755806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de-CH"/>
                  <a:t>Alter</a:t>
                </a:r>
              </a:p>
            </c:rich>
          </c:tx>
          <c:layout>
            <c:manualLayout>
              <c:xMode val="edge"/>
              <c:yMode val="edge"/>
              <c:x val="0.47704956218746974"/>
              <c:y val="0.86877828054298645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de-CH"/>
                  <a:t>Anzahl Bewohner</a:t>
                </a:r>
              </a:p>
            </c:rich>
          </c:tx>
          <c:layout>
            <c:manualLayout>
              <c:xMode val="edge"/>
              <c:yMode val="edge"/>
              <c:x val="0.15245913843104703"/>
              <c:y val="0.24434389140271492"/>
            </c:manualLayout>
          </c:layout>
          <c:overlay val="0"/>
          <c:spPr>
            <a:noFill/>
            <a:ln w="25400">
              <a:noFill/>
            </a:ln>
          </c:spPr>
        </c:title>
        <c:numFmt formatCode="0\ \ 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417558064"/>
        <c:crosses val="autoZero"/>
        <c:crossBetween val="between"/>
        <c:majorUnit val="2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3278755185991282"/>
          <c:y val="0.22624434389140272"/>
          <c:w val="9.8360734471643244E-2"/>
          <c:h val="0.26244343891402716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de-DE"/>
        </a:p>
      </c:txPr>
    </c:legend>
    <c:plotVisOnly val="1"/>
    <c:dispBlanksAs val="gap"/>
    <c:showDLblsOverMax val="0"/>
  </c:chart>
  <c:spPr>
    <a:solidFill>
      <a:srgbClr val="BEE1F6"/>
    </a:solidFill>
    <a:ln w="12700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>
      <c:oddHeader>&amp;B</c:oddHeader>
      <c:oddFooter>Seite &amp;S</c:oddFooter>
    </c:headerFooter>
    <c:pageMargins b="0.984251969" l="0.78740157499999996" r="0.78740157499999996" t="0.984251969" header="0.4921259845" footer="0.4921259845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de-CH"/>
              <a:t>Durchschnittliches Eintrittsalter ins Heim</a:t>
            </a:r>
          </a:p>
        </c:rich>
      </c:tx>
      <c:layout>
        <c:manualLayout>
          <c:xMode val="edge"/>
          <c:yMode val="edge"/>
          <c:x val="0.13131356308384326"/>
          <c:y val="2.3809634531410582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hPercent val="69"/>
      <c:rotY val="20"/>
      <c:depthPercent val="2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sideWall>
    <c:backWall>
      <c:thickness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0.26936115504378105"/>
          <c:y val="0.24762019912667005"/>
          <c:w val="0.62626468547679093"/>
          <c:h val="0.50476425206590436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'Alterssied(Z)'!$F$2</c:f>
              <c:strCache>
                <c:ptCount val="1"/>
                <c:pt idx="0">
                  <c:v>Durchschnittliches Eintrittsalter</c:v>
                </c:pt>
              </c:strCache>
            </c:strRef>
          </c:tx>
          <c:spPr>
            <a:solidFill>
              <a:srgbClr val="A6D7F3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'Alterssied(Z)'!$E$3:$E$8</c:f>
              <c:numCache>
                <c:formatCode>General</c:formatCode>
                <c:ptCount val="6"/>
                <c:pt idx="0">
                  <c:v>97</c:v>
                </c:pt>
                <c:pt idx="1">
                  <c:v>98</c:v>
                </c:pt>
                <c:pt idx="2">
                  <c:v>99</c:v>
                </c:pt>
                <c:pt idx="3" formatCode="00">
                  <c:v>0</c:v>
                </c:pt>
                <c:pt idx="4" formatCode="00">
                  <c:v>1</c:v>
                </c:pt>
                <c:pt idx="5" formatCode="00">
                  <c:v>2</c:v>
                </c:pt>
              </c:numCache>
            </c:numRef>
          </c:cat>
          <c:val>
            <c:numRef>
              <c:f>'Alterssied(Z)'!$F$3:$F$8</c:f>
              <c:numCache>
                <c:formatCode>General</c:formatCode>
                <c:ptCount val="6"/>
                <c:pt idx="0">
                  <c:v>83.5</c:v>
                </c:pt>
                <c:pt idx="1">
                  <c:v>85.5</c:v>
                </c:pt>
                <c:pt idx="2">
                  <c:v>84.5</c:v>
                </c:pt>
                <c:pt idx="3">
                  <c:v>82.1</c:v>
                </c:pt>
                <c:pt idx="4">
                  <c:v>80.3</c:v>
                </c:pt>
                <c:pt idx="5">
                  <c:v>86.9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6A3-4CE8-9380-E8FDC5FFD4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gapDepth val="0"/>
        <c:shape val="box"/>
        <c:axId val="1417495664"/>
        <c:axId val="1"/>
        <c:axId val="0"/>
      </c:bar3DChart>
      <c:catAx>
        <c:axId val="141749566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de-CH"/>
                  <a:t>im Jahr</a:t>
                </a:r>
              </a:p>
            </c:rich>
          </c:tx>
          <c:layout>
            <c:manualLayout>
              <c:xMode val="edge"/>
              <c:yMode val="edge"/>
              <c:x val="0.50841918014513676"/>
              <c:y val="0.85714684313078093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88"/>
          <c:min val="76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de-CH"/>
                  <a:t>Alter</a:t>
                </a:r>
              </a:p>
            </c:rich>
          </c:tx>
          <c:layout>
            <c:manualLayout>
              <c:xMode val="edge"/>
              <c:yMode val="edge"/>
              <c:x val="0.191919822968694"/>
              <c:y val="0.44762112919051894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417495664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BEE1F6"/>
    </a:solidFill>
    <a:ln w="12700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>
      <c:oddHeader>&amp;B</c:oddHeader>
      <c:oddFooter>Seite &amp;S</c:oddFooter>
    </c:headerFooter>
    <c:pageMargins b="0.984251969" l="0.78740157499999996" r="0.78740157499999996" t="0.984251969" header="0.4921259845" footer="0.4921259845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de-CH"/>
              <a:t>Durchschnittliche Aufenthaltsdauer im Heim</a:t>
            </a:r>
          </a:p>
        </c:rich>
      </c:tx>
      <c:layout>
        <c:manualLayout>
          <c:xMode val="edge"/>
          <c:yMode val="edge"/>
          <c:x val="0.12457953420774874"/>
          <c:y val="2.3809634531410582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hPercent val="69"/>
      <c:rotY val="20"/>
      <c:depthPercent val="2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sideWall>
    <c:backWall>
      <c:thickness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0.27272816948182832"/>
          <c:y val="0.24762019912667005"/>
          <c:w val="0.61616364216264918"/>
          <c:h val="0.50476425206590436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'Alterssied(Z)'!$G$2</c:f>
              <c:strCache>
                <c:ptCount val="1"/>
                <c:pt idx="0">
                  <c:v>Durchschnittliche Aufenthaltsdauer</c:v>
                </c:pt>
              </c:strCache>
            </c:strRef>
          </c:tx>
          <c:spPr>
            <a:solidFill>
              <a:srgbClr val="A6D7F3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'Alterssied(Z)'!$E$3:$E$8</c:f>
              <c:numCache>
                <c:formatCode>General</c:formatCode>
                <c:ptCount val="6"/>
                <c:pt idx="0">
                  <c:v>97</c:v>
                </c:pt>
                <c:pt idx="1">
                  <c:v>98</c:v>
                </c:pt>
                <c:pt idx="2">
                  <c:v>99</c:v>
                </c:pt>
                <c:pt idx="3" formatCode="00">
                  <c:v>0</c:v>
                </c:pt>
                <c:pt idx="4" formatCode="00">
                  <c:v>1</c:v>
                </c:pt>
                <c:pt idx="5" formatCode="00">
                  <c:v>2</c:v>
                </c:pt>
              </c:numCache>
            </c:numRef>
          </c:cat>
          <c:val>
            <c:numRef>
              <c:f>'Alterssied(Z)'!$G$3:$G$8</c:f>
              <c:numCache>
                <c:formatCode>General</c:formatCode>
                <c:ptCount val="6"/>
                <c:pt idx="0">
                  <c:v>2</c:v>
                </c:pt>
                <c:pt idx="1">
                  <c:v>3.1</c:v>
                </c:pt>
                <c:pt idx="2">
                  <c:v>2.95</c:v>
                </c:pt>
                <c:pt idx="3">
                  <c:v>2.2000000000000002</c:v>
                </c:pt>
                <c:pt idx="4">
                  <c:v>1.75</c:v>
                </c:pt>
                <c:pt idx="5">
                  <c:v>3.63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70E-4EB3-884B-279F639935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gapDepth val="0"/>
        <c:shape val="box"/>
        <c:axId val="1417515824"/>
        <c:axId val="1"/>
        <c:axId val="0"/>
      </c:bar3DChart>
      <c:catAx>
        <c:axId val="141751582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de-CH"/>
                  <a:t>im Jahr</a:t>
                </a:r>
              </a:p>
            </c:rich>
          </c:tx>
          <c:layout>
            <c:manualLayout>
              <c:xMode val="edge"/>
              <c:yMode val="edge"/>
              <c:x val="0.50841918014513676"/>
              <c:y val="0.85714684313078093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4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de-CH"/>
                  <a:t>Anzahl Jahre</a:t>
                </a:r>
              </a:p>
            </c:rich>
          </c:tx>
          <c:layout>
            <c:manualLayout>
              <c:xMode val="edge"/>
              <c:yMode val="edge"/>
              <c:x val="0.1818187796545522"/>
              <c:y val="0.34762066415859449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417515824"/>
        <c:crosses val="autoZero"/>
        <c:crossBetween val="between"/>
        <c:majorUnit val="0.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BEE1F6"/>
    </a:solidFill>
    <a:ln w="12700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>
      <c:oddHeader>&amp;B</c:oddHeader>
      <c:oddFooter>Seite &amp;S</c:oddFooter>
    </c:headerFooter>
    <c:pageMargins b="0.984251969" l="0.78740157499999996" r="0.78740157499999996" t="0.984251969" header="0.4921259845" footer="0.4921259845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de-CH"/>
              <a:t>Altersstruktur im Alterszentrum 2002</a:t>
            </a:r>
          </a:p>
        </c:rich>
      </c:tx>
      <c:layout>
        <c:manualLayout>
          <c:xMode val="edge"/>
          <c:yMode val="edge"/>
          <c:x val="0.31209200127017156"/>
          <c:y val="4.054071887633233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hPercent val="33"/>
      <c:rotY val="20"/>
      <c:depthPercent val="2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sideWall>
    <c:backWall>
      <c:thickness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0.10294134073309323"/>
          <c:y val="0.18018097278369924"/>
          <c:w val="0.82679870493563767"/>
          <c:h val="0.5225248210727278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Sozial5!$B$6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rgbClr val="A6D7F3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Sozial5!$A$7:$A$15</c:f>
              <c:strCache>
                <c:ptCount val="9"/>
                <c:pt idx="0">
                  <c:v>60 - 65</c:v>
                </c:pt>
                <c:pt idx="1">
                  <c:v>66 - 70</c:v>
                </c:pt>
                <c:pt idx="2">
                  <c:v>71 - 75</c:v>
                </c:pt>
                <c:pt idx="3">
                  <c:v>76 - 80</c:v>
                </c:pt>
                <c:pt idx="4">
                  <c:v>81 - 85</c:v>
                </c:pt>
                <c:pt idx="5">
                  <c:v>86 - 90</c:v>
                </c:pt>
                <c:pt idx="6">
                  <c:v>91 - 95</c:v>
                </c:pt>
                <c:pt idx="7">
                  <c:v>96 - 100</c:v>
                </c:pt>
                <c:pt idx="8">
                  <c:v>101 - 105</c:v>
                </c:pt>
              </c:strCache>
            </c:strRef>
          </c:cat>
          <c:val>
            <c:numRef>
              <c:f>Sozial5!$B$7:$B$15</c:f>
              <c:numCache>
                <c:formatCode>0\ \ </c:formatCode>
                <c:ptCount val="9"/>
                <c:pt idx="0">
                  <c:v>0</c:v>
                </c:pt>
                <c:pt idx="1">
                  <c:v>3</c:v>
                </c:pt>
                <c:pt idx="2">
                  <c:v>10</c:v>
                </c:pt>
                <c:pt idx="3">
                  <c:v>28</c:v>
                </c:pt>
                <c:pt idx="4">
                  <c:v>32</c:v>
                </c:pt>
                <c:pt idx="5">
                  <c:v>21</c:v>
                </c:pt>
                <c:pt idx="6">
                  <c:v>13</c:v>
                </c:pt>
                <c:pt idx="7">
                  <c:v>1</c:v>
                </c:pt>
                <c:pt idx="8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D5A-4038-B78D-69A9EBFD6424}"/>
            </c:ext>
          </c:extLst>
        </c:ser>
        <c:ser>
          <c:idx val="1"/>
          <c:order val="1"/>
          <c:tx>
            <c:strRef>
              <c:f>Sozial5!$C$6</c:f>
              <c:strCache>
                <c:ptCount val="1"/>
                <c:pt idx="0">
                  <c:v>weiblich</c:v>
                </c:pt>
              </c:strCache>
            </c:strRef>
          </c:tx>
          <c:spPr>
            <a:solidFill>
              <a:srgbClr val="A7A7A7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Sozial5!$A$7:$A$15</c:f>
              <c:strCache>
                <c:ptCount val="9"/>
                <c:pt idx="0">
                  <c:v>60 - 65</c:v>
                </c:pt>
                <c:pt idx="1">
                  <c:v>66 - 70</c:v>
                </c:pt>
                <c:pt idx="2">
                  <c:v>71 - 75</c:v>
                </c:pt>
                <c:pt idx="3">
                  <c:v>76 - 80</c:v>
                </c:pt>
                <c:pt idx="4">
                  <c:v>81 - 85</c:v>
                </c:pt>
                <c:pt idx="5">
                  <c:v>86 - 90</c:v>
                </c:pt>
                <c:pt idx="6">
                  <c:v>91 - 95</c:v>
                </c:pt>
                <c:pt idx="7">
                  <c:v>96 - 100</c:v>
                </c:pt>
                <c:pt idx="8">
                  <c:v>101 - 105</c:v>
                </c:pt>
              </c:strCache>
            </c:strRef>
          </c:cat>
          <c:val>
            <c:numRef>
              <c:f>Sozial5!$C$7:$C$15</c:f>
              <c:numCache>
                <c:formatCode>0\ \ </c:formatCode>
                <c:ptCount val="9"/>
                <c:pt idx="0">
                  <c:v>0</c:v>
                </c:pt>
                <c:pt idx="1">
                  <c:v>2</c:v>
                </c:pt>
                <c:pt idx="2">
                  <c:v>8</c:v>
                </c:pt>
                <c:pt idx="3">
                  <c:v>22</c:v>
                </c:pt>
                <c:pt idx="4">
                  <c:v>25</c:v>
                </c:pt>
                <c:pt idx="5">
                  <c:v>16</c:v>
                </c:pt>
                <c:pt idx="6">
                  <c:v>10</c:v>
                </c:pt>
                <c:pt idx="7">
                  <c:v>1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D5A-4038-B78D-69A9EBFD6424}"/>
            </c:ext>
          </c:extLst>
        </c:ser>
        <c:ser>
          <c:idx val="2"/>
          <c:order val="2"/>
          <c:tx>
            <c:strRef>
              <c:f>Sozial5!$D$6</c:f>
              <c:strCache>
                <c:ptCount val="1"/>
                <c:pt idx="0">
                  <c:v>männlich</c:v>
                </c:pt>
              </c:strCache>
            </c:strRef>
          </c:tx>
          <c:spPr>
            <a:solidFill>
              <a:srgbClr val="2AACE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Sozial5!$A$7:$A$15</c:f>
              <c:strCache>
                <c:ptCount val="9"/>
                <c:pt idx="0">
                  <c:v>60 - 65</c:v>
                </c:pt>
                <c:pt idx="1">
                  <c:v>66 - 70</c:v>
                </c:pt>
                <c:pt idx="2">
                  <c:v>71 - 75</c:v>
                </c:pt>
                <c:pt idx="3">
                  <c:v>76 - 80</c:v>
                </c:pt>
                <c:pt idx="4">
                  <c:v>81 - 85</c:v>
                </c:pt>
                <c:pt idx="5">
                  <c:v>86 - 90</c:v>
                </c:pt>
                <c:pt idx="6">
                  <c:v>91 - 95</c:v>
                </c:pt>
                <c:pt idx="7">
                  <c:v>96 - 100</c:v>
                </c:pt>
                <c:pt idx="8">
                  <c:v>101 - 105</c:v>
                </c:pt>
              </c:strCache>
            </c:strRef>
          </c:cat>
          <c:val>
            <c:numRef>
              <c:f>Sozial5!$D$7:$D$15</c:f>
              <c:numCache>
                <c:formatCode>0\ \ </c:formatCode>
                <c:ptCount val="9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6</c:v>
                </c:pt>
                <c:pt idx="4">
                  <c:v>7</c:v>
                </c:pt>
                <c:pt idx="5">
                  <c:v>5</c:v>
                </c:pt>
                <c:pt idx="6">
                  <c:v>3</c:v>
                </c:pt>
                <c:pt idx="7">
                  <c:v>0</c:v>
                </c:pt>
                <c:pt idx="8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D5A-4038-B78D-69A9EBFD64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gapDepth val="0"/>
        <c:shape val="box"/>
        <c:axId val="1417522544"/>
        <c:axId val="1"/>
        <c:axId val="0"/>
      </c:bar3DChart>
      <c:catAx>
        <c:axId val="141752254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de-CH"/>
                  <a:t>Alter</a:t>
                </a:r>
              </a:p>
            </c:rich>
          </c:tx>
          <c:layout>
            <c:manualLayout>
              <c:xMode val="edge"/>
              <c:yMode val="edge"/>
              <c:x val="0.49019686063377732"/>
              <c:y val="0.86486866936175644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de-CH"/>
                  <a:t>Anzahl Bewohner</a:t>
                </a:r>
              </a:p>
            </c:rich>
          </c:tx>
          <c:layout>
            <c:manualLayout>
              <c:xMode val="edge"/>
              <c:yMode val="edge"/>
              <c:x val="0.16339895354459244"/>
              <c:y val="0.243244313257994"/>
            </c:manualLayout>
          </c:layout>
          <c:overlay val="0"/>
          <c:spPr>
            <a:noFill/>
            <a:ln w="25400">
              <a:noFill/>
            </a:ln>
          </c:spPr>
        </c:title>
        <c:numFmt formatCode="0\ \ 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417522544"/>
        <c:crosses val="autoZero"/>
        <c:crossBetween val="between"/>
        <c:majorUnit val="4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3006668400652961"/>
          <c:y val="0.2612624105363639"/>
          <c:w val="9.8039372126755467E-2"/>
          <c:h val="0.2612624105363639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de-DE"/>
        </a:p>
      </c:txPr>
    </c:legend>
    <c:plotVisOnly val="1"/>
    <c:dispBlanksAs val="gap"/>
    <c:showDLblsOverMax val="0"/>
  </c:chart>
  <c:spPr>
    <a:solidFill>
      <a:srgbClr val="BEE1F6"/>
    </a:solidFill>
    <a:ln w="12700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>
      <c:oddHeader>&amp;B</c:oddHeader>
      <c:oddFooter>Seite &amp;S</c:oddFooter>
    </c:headerFooter>
    <c:pageMargins b="0.984251969" l="0.78740157499999996" r="0.78740157499999996" t="0.984251969" header="0.4921259845" footer="0.4921259845"/>
    <c:pageSetup paperSize="9" orientation="landscape"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de-CH"/>
              <a:t>Freiwilligenarbeit für Seniorinnen und Senioren</a:t>
            </a:r>
          </a:p>
        </c:rich>
      </c:tx>
      <c:layout>
        <c:manualLayout>
          <c:xMode val="edge"/>
          <c:yMode val="edge"/>
          <c:x val="0.24796104579890602"/>
          <c:y val="2.8571481717785934E-2"/>
        </c:manualLayout>
      </c:layout>
      <c:overlay val="0"/>
      <c:spPr>
        <a:noFill/>
        <a:ln w="25400">
          <a:noFill/>
        </a:ln>
      </c:spPr>
    </c:title>
    <c:autoTitleDeleted val="0"/>
    <c:view3D>
      <c:rotX val="20"/>
      <c:hPercent val="100"/>
      <c:rotY val="22"/>
      <c:depthPercent val="200"/>
      <c:rAngAx val="0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sideWall>
    <c:backWall>
      <c:thickness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0.13213713624810125"/>
          <c:y val="0.10095256873617696"/>
          <c:w val="0.73572652404806982"/>
          <c:h val="0.61523923965632377"/>
        </c:manualLayout>
      </c:layout>
      <c:bar3DChart>
        <c:barDir val="col"/>
        <c:grouping val="standard"/>
        <c:varyColors val="0"/>
        <c:ser>
          <c:idx val="0"/>
          <c:order val="0"/>
          <c:tx>
            <c:strRef>
              <c:f>'Alterssied(Z)'!$C$2</c:f>
              <c:strCache>
                <c:ptCount val="1"/>
                <c:pt idx="0">
                  <c:v>Std. pro Person</c:v>
                </c:pt>
              </c:strCache>
            </c:strRef>
          </c:tx>
          <c:spPr>
            <a:solidFill>
              <a:srgbClr val="A6D7F3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FFFF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de-DE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FD99-42C0-909E-700EF03F109C}"/>
                </c:ext>
              </c:extLst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FFFF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de-DE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FD99-42C0-909E-700EF03F109C}"/>
                </c:ext>
              </c:extLst>
            </c:dLbl>
            <c:dLbl>
              <c:idx val="2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FFFF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de-DE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2-FD99-42C0-909E-700EF03F109C}"/>
                </c:ext>
              </c:extLst>
            </c:dLbl>
            <c:dLbl>
              <c:idx val="3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FFFF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de-DE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FD99-42C0-909E-700EF03F109C}"/>
                </c:ext>
              </c:extLst>
            </c:dLbl>
            <c:dLbl>
              <c:idx val="4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FFFF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de-DE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4-FD99-42C0-909E-700EF03F109C}"/>
                </c:ext>
              </c:extLst>
            </c:dLbl>
            <c:dLbl>
              <c:idx val="5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FFFF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de-DE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5-FD99-42C0-909E-700EF03F109C}"/>
                </c:ext>
              </c:extLst>
            </c:dLbl>
            <c:dLbl>
              <c:idx val="6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FFFF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de-DE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6-FD99-42C0-909E-700EF03F109C}"/>
                </c:ext>
              </c:extLst>
            </c:dLbl>
            <c:dLbl>
              <c:idx val="7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FFFF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de-DE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7-FD99-42C0-909E-700EF03F109C}"/>
                </c:ext>
              </c:extLst>
            </c:dLbl>
            <c:dLbl>
              <c:idx val="8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FFFF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de-DE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8-FD99-42C0-909E-700EF03F109C}"/>
                </c:ext>
              </c:extLst>
            </c:dLbl>
            <c:dLbl>
              <c:idx val="9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FFFF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de-DE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9-FD99-42C0-909E-700EF03F109C}"/>
                </c:ext>
              </c:extLst>
            </c:dLbl>
            <c:dLbl>
              <c:idx val="1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FFFF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de-DE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A-FD99-42C0-909E-700EF03F109C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="0" i="0" u="none" strike="noStrike" baseline="0">
                    <a:solidFill>
                      <a:srgbClr val="FFFFFF"/>
                    </a:solidFill>
                    <a:latin typeface="Arial"/>
                    <a:ea typeface="Arial"/>
                    <a:cs typeface="Arial"/>
                  </a:defRPr>
                </a:pPr>
                <a:endParaRPr lang="de-D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('Alterssied(Z)'!$A$3:$B$14,'Alterssied(Z)'!$A$15:$B$15)</c:f>
              <c:strCache>
                <c:ptCount val="13"/>
                <c:pt idx="0">
                  <c:v>Besuchergruppe Bächli</c:v>
                </c:pt>
                <c:pt idx="1">
                  <c:v>Segeno (Wohnbaugenossenschaft)</c:v>
                </c:pt>
                <c:pt idx="2">
                  <c:v>Mittagstisch</c:v>
                </c:pt>
                <c:pt idx="3">
                  <c:v>Mahlzeiten-Dienst</c:v>
                </c:pt>
                <c:pt idx="4">
                  <c:v>Ausfahrten Bewohner/innen</c:v>
                </c:pt>
                <c:pt idx="5">
                  <c:v>Brockenstube Senioren</c:v>
                </c:pt>
                <c:pt idx="6">
                  <c:v>Voliere</c:v>
                </c:pt>
                <c:pt idx="7">
                  <c:v>Autodienst Rotes Kreuz</c:v>
                </c:pt>
                <c:pt idx="8">
                  <c:v>Besuchergruppe Gibeleich</c:v>
                </c:pt>
                <c:pt idx="9">
                  <c:v>Senioren für Senioren</c:v>
                </c:pt>
                <c:pt idx="10">
                  <c:v>Besucherdienst des Gemeinnützigen Frauenvereins</c:v>
                </c:pt>
                <c:pt idx="11">
                  <c:v>Pro Senectute OV</c:v>
                </c:pt>
                <c:pt idx="12">
                  <c:v>Pro Senectute Sportgruppen</c:v>
                </c:pt>
              </c:strCache>
            </c:strRef>
          </c:cat>
          <c:val>
            <c:numRef>
              <c:f>'Alterssied(Z)'!$C$3:$C$15</c:f>
              <c:numCache>
                <c:formatCode>General</c:formatCode>
                <c:ptCount val="13"/>
                <c:pt idx="0">
                  <c:v>23</c:v>
                </c:pt>
                <c:pt idx="1">
                  <c:v>28</c:v>
                </c:pt>
                <c:pt idx="2">
                  <c:v>33</c:v>
                </c:pt>
                <c:pt idx="3">
                  <c:v>35</c:v>
                </c:pt>
                <c:pt idx="4">
                  <c:v>40</c:v>
                </c:pt>
                <c:pt idx="5">
                  <c:v>86</c:v>
                </c:pt>
                <c:pt idx="6">
                  <c:v>46</c:v>
                </c:pt>
                <c:pt idx="7">
                  <c:v>35</c:v>
                </c:pt>
                <c:pt idx="8">
                  <c:v>33</c:v>
                </c:pt>
                <c:pt idx="9">
                  <c:v>49</c:v>
                </c:pt>
                <c:pt idx="10">
                  <c:v>42</c:v>
                </c:pt>
                <c:pt idx="11">
                  <c:v>34</c:v>
                </c:pt>
                <c:pt idx="12">
                  <c:v>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FD99-42C0-909E-700EF03F109C}"/>
            </c:ext>
          </c:extLst>
        </c:ser>
        <c:ser>
          <c:idx val="1"/>
          <c:order val="1"/>
          <c:tx>
            <c:strRef>
              <c:f>'Alterssied(Z)'!$D$2</c:f>
              <c:strCache>
                <c:ptCount val="1"/>
                <c:pt idx="0">
                  <c:v>Gesamt-Std.</c:v>
                </c:pt>
              </c:strCache>
            </c:strRef>
          </c:tx>
          <c:spPr>
            <a:solidFill>
              <a:srgbClr val="A7A7A7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1394443372404806E-2"/>
                  <c:y val="4.9357987005636095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5400000" vert="horz"/>
                <a:lstStyle/>
                <a:p>
                  <a:pPr algn="ctr">
                    <a:defRPr sz="700" b="0" i="0" u="none" strike="noStrike" baseline="0">
                      <a:solidFill>
                        <a:srgbClr val="FFFF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de-DE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D99-42C0-909E-700EF03F109C}"/>
                </c:ext>
              </c:extLst>
            </c:dLbl>
            <c:dLbl>
              <c:idx val="1"/>
              <c:layout>
                <c:manualLayout>
                  <c:x val="1.0092156440177302E-2"/>
                  <c:y val="4.5223328642664984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5400000" vert="horz"/>
                <a:lstStyle/>
                <a:p>
                  <a:pPr algn="ctr">
                    <a:defRPr sz="700" b="0" i="0" u="none" strike="noStrike" baseline="0">
                      <a:solidFill>
                        <a:srgbClr val="FFFF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de-DE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D99-42C0-909E-700EF03F109C}"/>
                </c:ext>
              </c:extLst>
            </c:dLbl>
            <c:dLbl>
              <c:idx val="2"/>
              <c:layout>
                <c:manualLayout>
                  <c:x val="1.4930665018748013E-2"/>
                  <c:y val="4.7840019274003054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5400000" vert="horz"/>
                <a:lstStyle/>
                <a:p>
                  <a:pPr algn="ctr">
                    <a:defRPr sz="700" b="0" i="0" u="none" strike="noStrike" baseline="0">
                      <a:solidFill>
                        <a:srgbClr val="FFFF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de-DE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D99-42C0-909E-700EF03F109C}"/>
                </c:ext>
              </c:extLst>
            </c:dLbl>
            <c:dLbl>
              <c:idx val="3"/>
              <c:layout>
                <c:manualLayout>
                  <c:x val="2.0310549644725562E-2"/>
                  <c:y val="8.211200062206625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5400000" vert="horz"/>
                <a:lstStyle/>
                <a:p>
                  <a:pPr algn="ctr">
                    <a:defRPr sz="700" b="0" i="0" u="none" strike="noStrike" baseline="0">
                      <a:solidFill>
                        <a:srgbClr val="FFFF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de-DE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D99-42C0-909E-700EF03F109C}"/>
                </c:ext>
              </c:extLst>
            </c:dLbl>
            <c:dLbl>
              <c:idx val="4"/>
              <c:layout>
                <c:manualLayout>
                  <c:x val="1.6237328491999881E-2"/>
                  <c:y val="4.9524433526955014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5400000" vert="horz"/>
                <a:lstStyle/>
                <a:p>
                  <a:pPr algn="ctr">
                    <a:defRPr sz="700" b="0" i="0" u="none" strike="noStrike" baseline="0">
                      <a:solidFill>
                        <a:srgbClr val="FFFF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de-DE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D99-42C0-909E-700EF03F109C}"/>
                </c:ext>
              </c:extLst>
            </c:dLbl>
            <c:dLbl>
              <c:idx val="5"/>
              <c:layout>
                <c:manualLayout>
                  <c:x val="1.5885919105697088E-2"/>
                  <c:y val="0.11872127011004255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5400000" vert="horz"/>
                <a:lstStyle/>
                <a:p>
                  <a:pPr algn="ctr">
                    <a:defRPr sz="700" b="0" i="0" u="none" strike="noStrike" baseline="0">
                      <a:solidFill>
                        <a:srgbClr val="FFFF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de-DE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D99-42C0-909E-700EF03F109C}"/>
                </c:ext>
              </c:extLst>
            </c:dLbl>
            <c:dLbl>
              <c:idx val="6"/>
              <c:layout>
                <c:manualLayout>
                  <c:x val="1.330461031105179E-2"/>
                  <c:y val="5.5306928432758751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5400000" vert="horz"/>
                <a:lstStyle/>
                <a:p>
                  <a:pPr algn="ctr">
                    <a:defRPr sz="700" b="0" i="0" u="none" strike="noStrike" baseline="0">
                      <a:solidFill>
                        <a:srgbClr val="FFFF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de-DE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D99-42C0-909E-700EF03F109C}"/>
                </c:ext>
              </c:extLst>
            </c:dLbl>
            <c:dLbl>
              <c:idx val="7"/>
              <c:layout>
                <c:manualLayout>
                  <c:x val="1.8019466472255719E-2"/>
                  <c:y val="8.2968238877152767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5400000" vert="horz"/>
                <a:lstStyle/>
                <a:p>
                  <a:pPr algn="ctr">
                    <a:defRPr sz="700" b="0" i="0" u="none" strike="noStrike" baseline="0">
                      <a:solidFill>
                        <a:srgbClr val="FFFF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de-DE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D99-42C0-909E-700EF03F109C}"/>
                </c:ext>
              </c:extLst>
            </c:dLbl>
            <c:dLbl>
              <c:idx val="8"/>
              <c:layout>
                <c:manualLayout>
                  <c:x val="2.2115362483086876E-2"/>
                  <c:y val="4.2025546083151899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5400000" vert="horz"/>
                <a:lstStyle/>
                <a:p>
                  <a:pPr algn="ctr">
                    <a:defRPr sz="700" b="0" i="0" u="none" strike="noStrike" baseline="0">
                      <a:solidFill>
                        <a:srgbClr val="FFFF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de-DE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D99-42C0-909E-700EF03F109C}"/>
                </c:ext>
              </c:extLst>
            </c:dLbl>
            <c:dLbl>
              <c:idx val="9"/>
              <c:layout>
                <c:manualLayout>
                  <c:x val="1.7692414730760109E-2"/>
                  <c:y val="4.6072346539096309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5400000" vert="horz"/>
                <a:lstStyle/>
                <a:p>
                  <a:pPr algn="ctr">
                    <a:defRPr sz="700" b="0" i="0" u="none" strike="noStrike" baseline="0">
                      <a:solidFill>
                        <a:srgbClr val="FFFF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de-DE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D99-42C0-909E-700EF03F109C}"/>
                </c:ext>
              </c:extLst>
            </c:dLbl>
            <c:dLbl>
              <c:idx val="10"/>
              <c:layout>
                <c:manualLayout>
                  <c:x val="4.9847469622765761E-3"/>
                  <c:y val="8.122511700745394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5400000" vert="horz"/>
                <a:lstStyle/>
                <a:p>
                  <a:pPr algn="ctr">
                    <a:defRPr sz="700" b="0" i="0" u="none" strike="noStrike" baseline="0">
                      <a:solidFill>
                        <a:srgbClr val="FFFF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de-DE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D99-42C0-909E-700EF03F109C}"/>
                </c:ext>
              </c:extLst>
            </c:dLbl>
            <c:dLbl>
              <c:idx val="11"/>
              <c:layout>
                <c:manualLayout>
                  <c:x val="1.0603383451571857E-2"/>
                  <c:y val="3.9730507377191082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5400000" vert="horz"/>
                <a:lstStyle/>
                <a:p>
                  <a:pPr algn="ctr">
                    <a:defRPr sz="700" b="0" i="0" u="none" strike="noStrike" baseline="0">
                      <a:solidFill>
                        <a:srgbClr val="FFFF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de-DE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D99-42C0-909E-700EF03F109C}"/>
                </c:ext>
              </c:extLst>
            </c:dLbl>
            <c:dLbl>
              <c:idx val="12"/>
              <c:layout>
                <c:manualLayout>
                  <c:x val="1.6572776743320472E-2"/>
                  <c:y val="4.4432537341112521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5400000" vert="horz"/>
                <a:lstStyle/>
                <a:p>
                  <a:pPr algn="ctr">
                    <a:defRPr sz="700" b="0" i="0" u="none" strike="noStrike" baseline="0">
                      <a:solidFill>
                        <a:srgbClr val="FFFF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de-DE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D99-42C0-909E-700EF03F109C}"/>
                </c:ext>
              </c:extLst>
            </c:dLbl>
            <c:dLbl>
              <c:idx val="13"/>
              <c:layout>
                <c:manualLayout>
                  <c:xMode val="edge"/>
                  <c:yMode val="edge"/>
                  <c:x val="0.74877710540590703"/>
                  <c:y val="0.50857237457658966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5400000" vert="horz"/>
                <a:lstStyle/>
                <a:p>
                  <a:pPr algn="ctr">
                    <a:defRPr sz="700" b="0" i="0" u="none" strike="noStrike" baseline="0">
                      <a:solidFill>
                        <a:srgbClr val="FFFF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de-DE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D99-42C0-909E-700EF03F109C}"/>
                </c:ext>
              </c:extLst>
            </c:dLbl>
            <c:spPr>
              <a:noFill/>
              <a:ln w="25400">
                <a:noFill/>
              </a:ln>
            </c:spPr>
            <c:txPr>
              <a:bodyPr rot="-5400000" vert="horz" wrap="square" lIns="38100" tIns="19050" rIns="38100" bIns="19050" anchor="ctr">
                <a:spAutoFit/>
              </a:bodyPr>
              <a:lstStyle/>
              <a:p>
                <a:pPr algn="ctr">
                  <a:defRPr sz="700" b="0" i="0" u="none" strike="noStrike" baseline="0">
                    <a:solidFill>
                      <a:srgbClr val="FFFFFF"/>
                    </a:solidFill>
                    <a:latin typeface="Arial"/>
                    <a:ea typeface="Arial"/>
                    <a:cs typeface="Arial"/>
                  </a:defRPr>
                </a:pPr>
                <a:endParaRPr lang="de-D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'Alterssied(Z)'!$A$3:$B$14</c:f>
              <c:strCache>
                <c:ptCount val="12"/>
                <c:pt idx="0">
                  <c:v>Besuchergruppe Bächli</c:v>
                </c:pt>
                <c:pt idx="1">
                  <c:v>Segeno (Wohnbaugenossenschaft)</c:v>
                </c:pt>
                <c:pt idx="2">
                  <c:v>Mittagstisch</c:v>
                </c:pt>
                <c:pt idx="3">
                  <c:v>Mahlzeiten-Dienst</c:v>
                </c:pt>
                <c:pt idx="4">
                  <c:v>Ausfahrten Bewohner/innen</c:v>
                </c:pt>
                <c:pt idx="5">
                  <c:v>Brockenstube Senioren</c:v>
                </c:pt>
                <c:pt idx="6">
                  <c:v>Voliere</c:v>
                </c:pt>
                <c:pt idx="7">
                  <c:v>Autodienst Rotes Kreuz</c:v>
                </c:pt>
                <c:pt idx="8">
                  <c:v>Besuchergruppe Gibeleich</c:v>
                </c:pt>
                <c:pt idx="9">
                  <c:v>Senioren für Senioren</c:v>
                </c:pt>
                <c:pt idx="10">
                  <c:v>Besucherdienst des Gemeinnützigen Frauenvereins</c:v>
                </c:pt>
                <c:pt idx="11">
                  <c:v>Pro Senectute OV</c:v>
                </c:pt>
              </c:strCache>
            </c:strRef>
          </c:cat>
          <c:val>
            <c:numRef>
              <c:f>'Alterssied(Z)'!$D$3:$D$15</c:f>
              <c:numCache>
                <c:formatCode>General</c:formatCode>
                <c:ptCount val="13"/>
                <c:pt idx="0">
                  <c:v>300</c:v>
                </c:pt>
                <c:pt idx="1">
                  <c:v>193</c:v>
                </c:pt>
                <c:pt idx="2">
                  <c:v>200</c:v>
                </c:pt>
                <c:pt idx="3">
                  <c:v>1278</c:v>
                </c:pt>
                <c:pt idx="4">
                  <c:v>240</c:v>
                </c:pt>
                <c:pt idx="5">
                  <c:v>3607</c:v>
                </c:pt>
                <c:pt idx="6">
                  <c:v>365</c:v>
                </c:pt>
                <c:pt idx="7">
                  <c:v>898</c:v>
                </c:pt>
                <c:pt idx="8">
                  <c:v>625</c:v>
                </c:pt>
                <c:pt idx="9">
                  <c:v>175</c:v>
                </c:pt>
                <c:pt idx="10">
                  <c:v>798</c:v>
                </c:pt>
                <c:pt idx="11">
                  <c:v>454</c:v>
                </c:pt>
                <c:pt idx="12">
                  <c:v>492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FD99-42C0-909E-700EF03F109C}"/>
            </c:ext>
          </c:extLst>
        </c:ser>
        <c:ser>
          <c:idx val="2"/>
          <c:order val="2"/>
          <c:spPr>
            <a:solidFill>
              <a:srgbClr val="2AACE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de-D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'Alterssied(Z)'!$A$15</c:f>
              <c:strCache>
                <c:ptCount val="1"/>
                <c:pt idx="0">
                  <c:v>Pro Senectute Sportgruppen</c:v>
                </c:pt>
              </c:strCache>
            </c:strRef>
          </c:cat>
          <c:val>
            <c:numRef>
              <c:f>'Alterssied(Z)'!$B$15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1B-FD99-42C0-909E-700EF03F109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gapDepth val="50"/>
        <c:shape val="box"/>
        <c:axId val="1417513424"/>
        <c:axId val="1"/>
        <c:axId val="2"/>
      </c:bar3DChart>
      <c:catAx>
        <c:axId val="1417513424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1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de-CH"/>
                  <a:t>Stunden</a:t>
                </a:r>
              </a:p>
            </c:rich>
          </c:tx>
          <c:layout>
            <c:manualLayout>
              <c:xMode val="edge"/>
              <c:yMode val="edge"/>
              <c:x val="6.8515552128645088E-2"/>
              <c:y val="0.342857780613431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417513424"/>
        <c:crosses val="autoZero"/>
        <c:crossBetween val="between"/>
      </c:valAx>
      <c:serAx>
        <c:axId val="2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" sourceLinked="0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"/>
        <c:crosses val="autoZero"/>
        <c:tickLblSkip val="1"/>
        <c:tickMarkSkip val="1"/>
      </c:ser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BEE1F6"/>
    </a:solidFill>
    <a:ln w="12700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>
      <c:oddHeader>&amp;B</c:oddHeader>
      <c:oddFooter>Seite &amp;S</c:oddFooter>
    </c:headerFooter>
    <c:pageMargins b="0.98425196850393704" l="0.78740157480314965" r="0.78740157480314965" t="0.98425196850393704" header="0.51181102362204722" footer="0.51181102362204722"/>
    <c:pageSetup paperSize="9"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de-CH"/>
              <a:t>Parteienvertretung Gemeinderat 2002/2006</a:t>
            </a:r>
          </a:p>
        </c:rich>
      </c:tx>
      <c:layout>
        <c:manualLayout>
          <c:xMode val="edge"/>
          <c:yMode val="edge"/>
          <c:x val="0.15231788079470199"/>
          <c:y val="3.9840637450199202E-2"/>
        </c:manualLayout>
      </c:layout>
      <c:overlay val="0"/>
      <c:spPr>
        <a:noFill/>
        <a:ln w="25400">
          <a:noFill/>
        </a:ln>
      </c:spPr>
    </c:title>
    <c:autoTitleDeleted val="0"/>
    <c:view3D>
      <c:rotX val="2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4238410596026491"/>
          <c:y val="0.33067729083665337"/>
          <c:w val="0.71523178807947019"/>
          <c:h val="0.47410358565737054"/>
        </c:manualLayout>
      </c:layout>
      <c:pie3DChart>
        <c:varyColors val="1"/>
        <c:ser>
          <c:idx val="0"/>
          <c:order val="0"/>
          <c:spPr>
            <a:solidFill>
              <a:srgbClr val="A6D7F3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0F58-4E0F-9A6F-765569F8EA0E}"/>
              </c:ext>
            </c:extLst>
          </c:dPt>
          <c:dPt>
            <c:idx val="1"/>
            <c:bubble3D val="0"/>
            <c:spPr>
              <a:solidFill>
                <a:srgbClr val="A7A7A7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0F58-4E0F-9A6F-765569F8EA0E}"/>
              </c:ext>
            </c:extLst>
          </c:dPt>
          <c:dPt>
            <c:idx val="2"/>
            <c:bubble3D val="0"/>
            <c:spPr>
              <a:solidFill>
                <a:srgbClr val="2AACE6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0F58-4E0F-9A6F-765569F8EA0E}"/>
              </c:ext>
            </c:extLst>
          </c:dPt>
          <c:dPt>
            <c:idx val="3"/>
            <c:bubble3D val="0"/>
            <c:spPr>
              <a:solidFill>
                <a:srgbClr val="E1E1E1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0F58-4E0F-9A6F-765569F8EA0E}"/>
              </c:ext>
            </c:extLst>
          </c:dPt>
          <c:dPt>
            <c:idx val="4"/>
            <c:bubble3D val="0"/>
            <c:spPr>
              <a:solidFill>
                <a:srgbClr val="55B7E9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4-0F58-4E0F-9A6F-765569F8EA0E}"/>
              </c:ext>
            </c:extLst>
          </c:dPt>
          <c:dPt>
            <c:idx val="5"/>
            <c:bubble3D val="0"/>
            <c:spPr>
              <a:solidFill>
                <a:srgbClr val="6E6E6E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0F58-4E0F-9A6F-765569F8EA0E}"/>
              </c:ext>
            </c:extLst>
          </c:dPt>
          <c:dPt>
            <c:idx val="6"/>
            <c:bubble3D val="0"/>
            <c:spPr>
              <a:solidFill>
                <a:srgbClr val="00A0DD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6-0F58-4E0F-9A6F-765569F8EA0E}"/>
              </c:ext>
            </c:extLst>
          </c:dPt>
          <c:dPt>
            <c:idx val="7"/>
            <c:bubble3D val="0"/>
            <c:spPr>
              <a:solidFill>
                <a:srgbClr val="BEBEBE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0F58-4E0F-9A6F-765569F8EA0E}"/>
              </c:ext>
            </c:extLst>
          </c:dPt>
          <c:dLbls>
            <c:dLbl>
              <c:idx val="1"/>
              <c:layout>
                <c:manualLayout>
                  <c:x val="1.4672089829830925E-2"/>
                  <c:y val="-1.2144179188756765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de-DE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F58-4E0F-9A6F-765569F8EA0E}"/>
                </c:ext>
              </c:extLst>
            </c:dLbl>
            <c:dLbl>
              <c:idx val="2"/>
              <c:layout>
                <c:manualLayout>
                  <c:x val="1.6218734247623101E-2"/>
                  <c:y val="-4.1304597881440142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de-DE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F58-4E0F-9A6F-765569F8EA0E}"/>
                </c:ext>
              </c:extLst>
            </c:dLbl>
            <c:dLbl>
              <c:idx val="4"/>
              <c:layout>
                <c:manualLayout>
                  <c:x val="5.2540369539900267E-2"/>
                  <c:y val="7.2917777708064735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de-DE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F58-4E0F-9A6F-765569F8EA0E}"/>
                </c:ext>
              </c:extLst>
            </c:dLbl>
            <c:dLbl>
              <c:idx val="6"/>
              <c:layout>
                <c:manualLayout>
                  <c:x val="1.7769202690723268E-2"/>
                  <c:y val="-0.15219499952944127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de-DE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F58-4E0F-9A6F-765569F8EA0E}"/>
                </c:ext>
              </c:extLst>
            </c:dLbl>
            <c:dLbl>
              <c:idx val="7"/>
              <c:layout>
                <c:manualLayout>
                  <c:x val="1.168413550955133E-2"/>
                  <c:y val="-1.5034873628844203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de-DE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F58-4E0F-9A6F-765569F8EA0E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de-DE"/>
              </a:p>
            </c:txPr>
            <c:dLblPos val="outEnd"/>
            <c:showLegendKey val="0"/>
            <c:showVal val="0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'Gemeinder(Z)'!$F$3:$F$10</c:f>
              <c:strCache>
                <c:ptCount val="8"/>
                <c:pt idx="0">
                  <c:v>CVP</c:v>
                </c:pt>
                <c:pt idx="1">
                  <c:v>GV</c:v>
                </c:pt>
                <c:pt idx="2">
                  <c:v>EVP</c:v>
                </c:pt>
                <c:pt idx="3">
                  <c:v>FDP</c:v>
                </c:pt>
                <c:pt idx="4">
                  <c:v>NIO</c:v>
                </c:pt>
                <c:pt idx="5">
                  <c:v>SD</c:v>
                </c:pt>
                <c:pt idx="6">
                  <c:v>SVP</c:v>
                </c:pt>
                <c:pt idx="7">
                  <c:v>SP</c:v>
                </c:pt>
              </c:strCache>
            </c:strRef>
          </c:cat>
          <c:val>
            <c:numRef>
              <c:f>'Gemeinder(Z)'!$G$3:$G$10</c:f>
              <c:numCache>
                <c:formatCode>General</c:formatCode>
                <c:ptCount val="8"/>
                <c:pt idx="0">
                  <c:v>4</c:v>
                </c:pt>
                <c:pt idx="1">
                  <c:v>5</c:v>
                </c:pt>
                <c:pt idx="2">
                  <c:v>4</c:v>
                </c:pt>
                <c:pt idx="3">
                  <c:v>5</c:v>
                </c:pt>
                <c:pt idx="4">
                  <c:v>2</c:v>
                </c:pt>
                <c:pt idx="5">
                  <c:v>1</c:v>
                </c:pt>
                <c:pt idx="6">
                  <c:v>11</c:v>
                </c:pt>
                <c:pt idx="7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0F58-4E0F-9A6F-765569F8EA0E}"/>
            </c:ext>
          </c:extLst>
        </c:ser>
        <c:ser>
          <c:idx val="1"/>
          <c:order val="1"/>
          <c:spPr>
            <a:solidFill>
              <a:srgbClr val="A7A7A7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A6D7F3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0F58-4E0F-9A6F-765569F8EA0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0F58-4E0F-9A6F-765569F8EA0E}"/>
              </c:ext>
            </c:extLst>
          </c:dPt>
          <c:dPt>
            <c:idx val="2"/>
            <c:bubble3D val="0"/>
            <c:spPr>
              <a:solidFill>
                <a:srgbClr val="2AACE6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B-0F58-4E0F-9A6F-765569F8EA0E}"/>
              </c:ext>
            </c:extLst>
          </c:dPt>
          <c:dPt>
            <c:idx val="3"/>
            <c:bubble3D val="0"/>
            <c:spPr>
              <a:solidFill>
                <a:srgbClr val="E1E1E1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0F58-4E0F-9A6F-765569F8EA0E}"/>
              </c:ext>
            </c:extLst>
          </c:dPt>
          <c:dPt>
            <c:idx val="4"/>
            <c:bubble3D val="0"/>
            <c:spPr>
              <a:solidFill>
                <a:srgbClr val="55B7E9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D-0F58-4E0F-9A6F-765569F8EA0E}"/>
              </c:ext>
            </c:extLst>
          </c:dPt>
          <c:dPt>
            <c:idx val="5"/>
            <c:bubble3D val="0"/>
            <c:spPr>
              <a:solidFill>
                <a:srgbClr val="6E6E6E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0F58-4E0F-9A6F-765569F8EA0E}"/>
              </c:ext>
            </c:extLst>
          </c:dPt>
          <c:dPt>
            <c:idx val="6"/>
            <c:bubble3D val="0"/>
            <c:spPr>
              <a:solidFill>
                <a:srgbClr val="00A0DD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F-0F58-4E0F-9A6F-765569F8EA0E}"/>
              </c:ext>
            </c:extLst>
          </c:dPt>
          <c:dPt>
            <c:idx val="7"/>
            <c:bubble3D val="0"/>
            <c:spPr>
              <a:solidFill>
                <a:srgbClr val="BEBEBE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0F58-4E0F-9A6F-765569F8EA0E}"/>
              </c:ext>
            </c:extLst>
          </c:dPt>
          <c:dLbls>
            <c:numFmt formatCode="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de-DE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'Gemeinder(Z)'!$F$3:$F$10</c:f>
              <c:strCache>
                <c:ptCount val="8"/>
                <c:pt idx="0">
                  <c:v>CVP</c:v>
                </c:pt>
                <c:pt idx="1">
                  <c:v>GV</c:v>
                </c:pt>
                <c:pt idx="2">
                  <c:v>EVP</c:v>
                </c:pt>
                <c:pt idx="3">
                  <c:v>FDP</c:v>
                </c:pt>
                <c:pt idx="4">
                  <c:v>NIO</c:v>
                </c:pt>
                <c:pt idx="5">
                  <c:v>SD</c:v>
                </c:pt>
                <c:pt idx="6">
                  <c:v>SVP</c:v>
                </c:pt>
                <c:pt idx="7">
                  <c:v>SP</c:v>
                </c:pt>
              </c:strCache>
            </c:strRef>
          </c:cat>
          <c:val>
            <c:numRef>
              <c:f>'Gemeinder(Z)'!$G$3:$G$10</c:f>
              <c:numCache>
                <c:formatCode>General</c:formatCode>
                <c:ptCount val="8"/>
                <c:pt idx="0">
                  <c:v>4</c:v>
                </c:pt>
                <c:pt idx="1">
                  <c:v>5</c:v>
                </c:pt>
                <c:pt idx="2">
                  <c:v>4</c:v>
                </c:pt>
                <c:pt idx="3">
                  <c:v>5</c:v>
                </c:pt>
                <c:pt idx="4">
                  <c:v>2</c:v>
                </c:pt>
                <c:pt idx="5">
                  <c:v>1</c:v>
                </c:pt>
                <c:pt idx="6">
                  <c:v>11</c:v>
                </c:pt>
                <c:pt idx="7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0F58-4E0F-9A6F-765569F8EA0E}"/>
            </c:ext>
          </c:extLst>
        </c:ser>
        <c:dLbls>
          <c:dLblPos val="outEnd"/>
          <c:showLegendKey val="0"/>
          <c:showVal val="0"/>
          <c:showCatName val="1"/>
          <c:showSerName val="0"/>
          <c:showPercent val="1"/>
          <c:showBubbleSize val="0"/>
          <c:showLeaderLines val="0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BEE1F6"/>
    </a:solidFill>
    <a:ln w="12700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>
      <c:oddHeader>&amp;B</c:oddHeader>
      <c:oddFooter>Seite &amp;S</c:oddFooter>
    </c:headerFooter>
    <c:pageMargins b="0.984251969" l="0.78740157499999996" r="0.78740157499999996" t="0.984251969" header="0.4921259845" footer="0.4921259845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de-CH"/>
              <a:t>Bevölkerungsentwicklung von Opfikon  1913 - 2002</a:t>
            </a:r>
          </a:p>
        </c:rich>
      </c:tx>
      <c:layout>
        <c:manualLayout>
          <c:xMode val="edge"/>
          <c:yMode val="edge"/>
          <c:x val="0.22975206611570248"/>
          <c:y val="2.262443438914027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9173553719008267E-2"/>
          <c:y val="0.15837104072398189"/>
          <c:w val="0.86280991735537194"/>
          <c:h val="0.57466063348416285"/>
        </c:manualLayout>
      </c:layout>
      <c:lineChart>
        <c:grouping val="standard"/>
        <c:varyColors val="0"/>
        <c:ser>
          <c:idx val="0"/>
          <c:order val="0"/>
          <c:spPr>
            <a:ln w="25400">
              <a:solidFill>
                <a:srgbClr val="00A0DD"/>
              </a:solidFill>
              <a:prstDash val="solid"/>
            </a:ln>
          </c:spPr>
          <c:marker>
            <c:symbol val="none"/>
          </c:marker>
          <c:cat>
            <c:numRef>
              <c:f>'Allg_J&amp;S(Z)'!$A$37:$A$126</c:f>
              <c:numCache>
                <c:formatCode>General</c:formatCode>
                <c:ptCount val="90"/>
                <c:pt idx="0">
                  <c:v>13</c:v>
                </c:pt>
                <c:pt idx="1">
                  <c:v>14</c:v>
                </c:pt>
                <c:pt idx="2">
                  <c:v>15</c:v>
                </c:pt>
                <c:pt idx="3">
                  <c:v>16</c:v>
                </c:pt>
                <c:pt idx="4">
                  <c:v>17</c:v>
                </c:pt>
                <c:pt idx="5">
                  <c:v>18</c:v>
                </c:pt>
                <c:pt idx="6">
                  <c:v>19</c:v>
                </c:pt>
                <c:pt idx="7">
                  <c:v>20</c:v>
                </c:pt>
                <c:pt idx="8">
                  <c:v>21</c:v>
                </c:pt>
                <c:pt idx="9">
                  <c:v>22</c:v>
                </c:pt>
                <c:pt idx="10">
                  <c:v>23</c:v>
                </c:pt>
                <c:pt idx="11">
                  <c:v>24</c:v>
                </c:pt>
                <c:pt idx="12">
                  <c:v>25</c:v>
                </c:pt>
                <c:pt idx="13">
                  <c:v>26</c:v>
                </c:pt>
                <c:pt idx="14">
                  <c:v>27</c:v>
                </c:pt>
                <c:pt idx="15">
                  <c:v>28</c:v>
                </c:pt>
                <c:pt idx="16">
                  <c:v>29</c:v>
                </c:pt>
                <c:pt idx="17">
                  <c:v>30</c:v>
                </c:pt>
                <c:pt idx="18">
                  <c:v>31</c:v>
                </c:pt>
                <c:pt idx="19">
                  <c:v>32</c:v>
                </c:pt>
                <c:pt idx="20">
                  <c:v>33</c:v>
                </c:pt>
                <c:pt idx="21">
                  <c:v>34</c:v>
                </c:pt>
                <c:pt idx="22">
                  <c:v>35</c:v>
                </c:pt>
                <c:pt idx="23">
                  <c:v>36</c:v>
                </c:pt>
                <c:pt idx="24">
                  <c:v>37</c:v>
                </c:pt>
                <c:pt idx="25">
                  <c:v>38</c:v>
                </c:pt>
                <c:pt idx="26">
                  <c:v>39</c:v>
                </c:pt>
                <c:pt idx="27">
                  <c:v>40</c:v>
                </c:pt>
                <c:pt idx="28">
                  <c:v>41</c:v>
                </c:pt>
                <c:pt idx="29">
                  <c:v>42</c:v>
                </c:pt>
                <c:pt idx="30">
                  <c:v>43</c:v>
                </c:pt>
                <c:pt idx="31">
                  <c:v>44</c:v>
                </c:pt>
                <c:pt idx="32">
                  <c:v>45</c:v>
                </c:pt>
                <c:pt idx="33">
                  <c:v>46</c:v>
                </c:pt>
                <c:pt idx="34">
                  <c:v>47</c:v>
                </c:pt>
                <c:pt idx="35">
                  <c:v>48</c:v>
                </c:pt>
                <c:pt idx="36">
                  <c:v>49</c:v>
                </c:pt>
                <c:pt idx="37">
                  <c:v>50</c:v>
                </c:pt>
                <c:pt idx="38">
                  <c:v>51</c:v>
                </c:pt>
                <c:pt idx="39">
                  <c:v>52</c:v>
                </c:pt>
                <c:pt idx="40">
                  <c:v>53</c:v>
                </c:pt>
                <c:pt idx="41">
                  <c:v>54</c:v>
                </c:pt>
                <c:pt idx="42">
                  <c:v>55</c:v>
                </c:pt>
                <c:pt idx="43">
                  <c:v>56</c:v>
                </c:pt>
                <c:pt idx="44">
                  <c:v>57</c:v>
                </c:pt>
                <c:pt idx="45">
                  <c:v>58</c:v>
                </c:pt>
                <c:pt idx="46">
                  <c:v>59</c:v>
                </c:pt>
                <c:pt idx="47">
                  <c:v>60</c:v>
                </c:pt>
                <c:pt idx="48">
                  <c:v>61</c:v>
                </c:pt>
                <c:pt idx="49">
                  <c:v>62</c:v>
                </c:pt>
                <c:pt idx="50">
                  <c:v>63</c:v>
                </c:pt>
                <c:pt idx="51">
                  <c:v>64</c:v>
                </c:pt>
                <c:pt idx="52">
                  <c:v>65</c:v>
                </c:pt>
                <c:pt idx="53">
                  <c:v>66</c:v>
                </c:pt>
                <c:pt idx="54">
                  <c:v>67</c:v>
                </c:pt>
                <c:pt idx="55">
                  <c:v>68</c:v>
                </c:pt>
                <c:pt idx="56">
                  <c:v>69</c:v>
                </c:pt>
                <c:pt idx="57">
                  <c:v>70</c:v>
                </c:pt>
                <c:pt idx="58">
                  <c:v>71</c:v>
                </c:pt>
                <c:pt idx="59">
                  <c:v>72</c:v>
                </c:pt>
                <c:pt idx="60">
                  <c:v>73</c:v>
                </c:pt>
                <c:pt idx="61">
                  <c:v>74</c:v>
                </c:pt>
                <c:pt idx="62">
                  <c:v>75</c:v>
                </c:pt>
                <c:pt idx="63">
                  <c:v>76</c:v>
                </c:pt>
                <c:pt idx="64">
                  <c:v>77</c:v>
                </c:pt>
                <c:pt idx="65">
                  <c:v>78</c:v>
                </c:pt>
                <c:pt idx="66">
                  <c:v>79</c:v>
                </c:pt>
                <c:pt idx="67">
                  <c:v>80</c:v>
                </c:pt>
                <c:pt idx="68">
                  <c:v>81</c:v>
                </c:pt>
                <c:pt idx="69">
                  <c:v>82</c:v>
                </c:pt>
                <c:pt idx="70">
                  <c:v>83</c:v>
                </c:pt>
                <c:pt idx="71">
                  <c:v>84</c:v>
                </c:pt>
                <c:pt idx="72">
                  <c:v>85</c:v>
                </c:pt>
                <c:pt idx="73">
                  <c:v>86</c:v>
                </c:pt>
                <c:pt idx="74">
                  <c:v>87</c:v>
                </c:pt>
                <c:pt idx="75">
                  <c:v>88</c:v>
                </c:pt>
                <c:pt idx="76">
                  <c:v>89</c:v>
                </c:pt>
                <c:pt idx="77">
                  <c:v>90</c:v>
                </c:pt>
                <c:pt idx="78">
                  <c:v>91</c:v>
                </c:pt>
                <c:pt idx="79">
                  <c:v>92</c:v>
                </c:pt>
                <c:pt idx="80">
                  <c:v>93</c:v>
                </c:pt>
                <c:pt idx="81">
                  <c:v>94</c:v>
                </c:pt>
                <c:pt idx="82">
                  <c:v>95</c:v>
                </c:pt>
                <c:pt idx="83">
                  <c:v>96</c:v>
                </c:pt>
                <c:pt idx="84">
                  <c:v>97</c:v>
                </c:pt>
                <c:pt idx="85">
                  <c:v>98</c:v>
                </c:pt>
                <c:pt idx="86">
                  <c:v>99</c:v>
                </c:pt>
                <c:pt idx="87" formatCode="00">
                  <c:v>0</c:v>
                </c:pt>
                <c:pt idx="88" formatCode="00">
                  <c:v>1</c:v>
                </c:pt>
                <c:pt idx="89" formatCode="00">
                  <c:v>2</c:v>
                </c:pt>
              </c:numCache>
            </c:numRef>
          </c:cat>
          <c:val>
            <c:numRef>
              <c:f>'Allg_J&amp;S(Z)'!$B$37:$B$126</c:f>
              <c:numCache>
                <c:formatCode>General</c:formatCode>
                <c:ptCount val="90"/>
                <c:pt idx="0">
                  <c:v>968</c:v>
                </c:pt>
                <c:pt idx="1">
                  <c:v>985</c:v>
                </c:pt>
                <c:pt idx="2">
                  <c:v>1002</c:v>
                </c:pt>
                <c:pt idx="3">
                  <c:v>1019</c:v>
                </c:pt>
                <c:pt idx="4">
                  <c:v>1036</c:v>
                </c:pt>
                <c:pt idx="5">
                  <c:v>1053</c:v>
                </c:pt>
                <c:pt idx="6">
                  <c:v>1070</c:v>
                </c:pt>
                <c:pt idx="7">
                  <c:v>1087</c:v>
                </c:pt>
                <c:pt idx="8">
                  <c:v>1104</c:v>
                </c:pt>
                <c:pt idx="9">
                  <c:v>1121</c:v>
                </c:pt>
                <c:pt idx="10">
                  <c:v>1138</c:v>
                </c:pt>
                <c:pt idx="11">
                  <c:v>1155</c:v>
                </c:pt>
                <c:pt idx="12">
                  <c:v>1172</c:v>
                </c:pt>
                <c:pt idx="13">
                  <c:v>1189</c:v>
                </c:pt>
                <c:pt idx="14">
                  <c:v>1206</c:v>
                </c:pt>
                <c:pt idx="15">
                  <c:v>1223</c:v>
                </c:pt>
                <c:pt idx="16">
                  <c:v>1240</c:v>
                </c:pt>
                <c:pt idx="17">
                  <c:v>1250</c:v>
                </c:pt>
                <c:pt idx="18">
                  <c:v>1275</c:v>
                </c:pt>
                <c:pt idx="19">
                  <c:v>1300</c:v>
                </c:pt>
                <c:pt idx="20">
                  <c:v>1325</c:v>
                </c:pt>
                <c:pt idx="21">
                  <c:v>1350</c:v>
                </c:pt>
                <c:pt idx="22">
                  <c:v>1375</c:v>
                </c:pt>
                <c:pt idx="23">
                  <c:v>1400</c:v>
                </c:pt>
                <c:pt idx="24">
                  <c:v>1425</c:v>
                </c:pt>
                <c:pt idx="25">
                  <c:v>1450</c:v>
                </c:pt>
                <c:pt idx="26">
                  <c:v>1475</c:v>
                </c:pt>
                <c:pt idx="27">
                  <c:v>1500</c:v>
                </c:pt>
                <c:pt idx="28">
                  <c:v>1611</c:v>
                </c:pt>
                <c:pt idx="29">
                  <c:v>1722</c:v>
                </c:pt>
                <c:pt idx="30">
                  <c:v>1833</c:v>
                </c:pt>
                <c:pt idx="31">
                  <c:v>1944</c:v>
                </c:pt>
                <c:pt idx="32">
                  <c:v>2055</c:v>
                </c:pt>
                <c:pt idx="33">
                  <c:v>2166</c:v>
                </c:pt>
                <c:pt idx="34">
                  <c:v>2277</c:v>
                </c:pt>
                <c:pt idx="35">
                  <c:v>2388</c:v>
                </c:pt>
                <c:pt idx="36">
                  <c:v>2499</c:v>
                </c:pt>
                <c:pt idx="37">
                  <c:v>2613</c:v>
                </c:pt>
                <c:pt idx="38">
                  <c:v>3167</c:v>
                </c:pt>
                <c:pt idx="39">
                  <c:v>3785</c:v>
                </c:pt>
                <c:pt idx="40">
                  <c:v>4545</c:v>
                </c:pt>
                <c:pt idx="41">
                  <c:v>5306</c:v>
                </c:pt>
                <c:pt idx="42">
                  <c:v>5649</c:v>
                </c:pt>
                <c:pt idx="43">
                  <c:v>6128</c:v>
                </c:pt>
                <c:pt idx="44">
                  <c:v>6566</c:v>
                </c:pt>
                <c:pt idx="45">
                  <c:v>6839</c:v>
                </c:pt>
                <c:pt idx="46">
                  <c:v>7244</c:v>
                </c:pt>
                <c:pt idx="47">
                  <c:v>7692</c:v>
                </c:pt>
                <c:pt idx="48">
                  <c:v>7996</c:v>
                </c:pt>
                <c:pt idx="49">
                  <c:v>8439</c:v>
                </c:pt>
                <c:pt idx="50">
                  <c:v>8959</c:v>
                </c:pt>
                <c:pt idx="51">
                  <c:v>9148</c:v>
                </c:pt>
                <c:pt idx="52">
                  <c:v>9249</c:v>
                </c:pt>
                <c:pt idx="53">
                  <c:v>9666</c:v>
                </c:pt>
                <c:pt idx="54">
                  <c:v>9928</c:v>
                </c:pt>
                <c:pt idx="55">
                  <c:v>10178</c:v>
                </c:pt>
                <c:pt idx="56">
                  <c:v>10717</c:v>
                </c:pt>
                <c:pt idx="57">
                  <c:v>11115</c:v>
                </c:pt>
                <c:pt idx="58">
                  <c:v>12073</c:v>
                </c:pt>
                <c:pt idx="59">
                  <c:v>12650</c:v>
                </c:pt>
                <c:pt idx="60">
                  <c:v>12667</c:v>
                </c:pt>
                <c:pt idx="61">
                  <c:v>11877</c:v>
                </c:pt>
                <c:pt idx="62">
                  <c:v>11475</c:v>
                </c:pt>
                <c:pt idx="63">
                  <c:v>11591</c:v>
                </c:pt>
                <c:pt idx="64">
                  <c:v>11518</c:v>
                </c:pt>
                <c:pt idx="65">
                  <c:v>11456</c:v>
                </c:pt>
                <c:pt idx="66">
                  <c:v>11422</c:v>
                </c:pt>
                <c:pt idx="67">
                  <c:v>11403</c:v>
                </c:pt>
                <c:pt idx="68">
                  <c:v>11551</c:v>
                </c:pt>
                <c:pt idx="69">
                  <c:v>11412</c:v>
                </c:pt>
                <c:pt idx="70">
                  <c:v>11381</c:v>
                </c:pt>
                <c:pt idx="71">
                  <c:v>11618</c:v>
                </c:pt>
                <c:pt idx="72">
                  <c:v>11760</c:v>
                </c:pt>
                <c:pt idx="73">
                  <c:v>11723</c:v>
                </c:pt>
                <c:pt idx="74">
                  <c:v>11750</c:v>
                </c:pt>
                <c:pt idx="75">
                  <c:v>11730</c:v>
                </c:pt>
                <c:pt idx="76">
                  <c:v>11725</c:v>
                </c:pt>
                <c:pt idx="77">
                  <c:v>11942</c:v>
                </c:pt>
                <c:pt idx="78">
                  <c:v>12286</c:v>
                </c:pt>
                <c:pt idx="79">
                  <c:v>12270</c:v>
                </c:pt>
                <c:pt idx="80">
                  <c:v>12183</c:v>
                </c:pt>
                <c:pt idx="81">
                  <c:v>11714</c:v>
                </c:pt>
                <c:pt idx="82">
                  <c:v>11677</c:v>
                </c:pt>
                <c:pt idx="83">
                  <c:v>11406</c:v>
                </c:pt>
                <c:pt idx="84">
                  <c:v>11437</c:v>
                </c:pt>
                <c:pt idx="85">
                  <c:v>11480</c:v>
                </c:pt>
                <c:pt idx="86">
                  <c:v>11816</c:v>
                </c:pt>
                <c:pt idx="87">
                  <c:v>12174</c:v>
                </c:pt>
                <c:pt idx="88">
                  <c:v>12368</c:v>
                </c:pt>
                <c:pt idx="89">
                  <c:v>12716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273-483B-9DF4-969AC13212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14691376"/>
        <c:axId val="1"/>
      </c:lineChart>
      <c:catAx>
        <c:axId val="13146913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de-CH"/>
                  <a:t>Jahre</a:t>
                </a:r>
              </a:p>
            </c:rich>
          </c:tx>
          <c:layout>
            <c:manualLayout>
              <c:xMode val="edge"/>
              <c:yMode val="edge"/>
              <c:x val="0.48760330578512395"/>
              <c:y val="0.8778280542986425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"/>
        <c:crosses val="autoZero"/>
        <c:auto val="0"/>
        <c:lblAlgn val="ctr"/>
        <c:lblOffset val="100"/>
        <c:tickLblSkip val="3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\ 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314691376"/>
        <c:crosses val="autoZero"/>
        <c:crossBetween val="midCat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BEE1F6"/>
    </a:solidFill>
    <a:ln w="12700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>
      <c:oddHeader>&amp;B</c:oddHeader>
      <c:oddFooter>Seite &amp;S</c:oddFooter>
    </c:headerFooter>
    <c:pageMargins b="0.984251969" l="0.78740157499999996" r="0.78740157499999996" t="0.984251969" header="0.4921259845" footer="0.4921259845"/>
    <c:pageSetup paperSize="9" orientation="landscape"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de-CH"/>
              <a:t>Wanderbewegung seit 1955</a:t>
            </a:r>
          </a:p>
        </c:rich>
      </c:tx>
      <c:layout>
        <c:manualLayout>
          <c:xMode val="edge"/>
          <c:yMode val="edge"/>
          <c:x val="0.35515548281505727"/>
          <c:y val="3.649641540334063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8379705400982E-2"/>
          <c:y val="0.17153315239570097"/>
          <c:w val="0.74631751227495913"/>
          <c:h val="0.67153404342146761"/>
        </c:manualLayout>
      </c:layout>
      <c:lineChart>
        <c:grouping val="standard"/>
        <c:varyColors val="0"/>
        <c:ser>
          <c:idx val="0"/>
          <c:order val="0"/>
          <c:tx>
            <c:strRef>
              <c:f>'Allg_J&amp;S(Z)'!$F$2</c:f>
              <c:strCache>
                <c:ptCount val="1"/>
                <c:pt idx="0">
                  <c:v>Zuzüge</c:v>
                </c:pt>
              </c:strCache>
            </c:strRef>
          </c:tx>
          <c:spPr>
            <a:ln w="25400">
              <a:solidFill>
                <a:srgbClr val="00A0DD"/>
              </a:solidFill>
              <a:prstDash val="solid"/>
            </a:ln>
          </c:spPr>
          <c:marker>
            <c:symbol val="none"/>
          </c:marker>
          <c:cat>
            <c:numRef>
              <c:f>'Allg_J&amp;S(Z)'!$E$3:$E$49</c:f>
              <c:numCache>
                <c:formatCode>General</c:formatCode>
                <c:ptCount val="47"/>
                <c:pt idx="0">
                  <c:v>56</c:v>
                </c:pt>
                <c:pt idx="1">
                  <c:v>57</c:v>
                </c:pt>
                <c:pt idx="2">
                  <c:v>58</c:v>
                </c:pt>
                <c:pt idx="3">
                  <c:v>59</c:v>
                </c:pt>
                <c:pt idx="4">
                  <c:v>60</c:v>
                </c:pt>
                <c:pt idx="5">
                  <c:v>61</c:v>
                </c:pt>
                <c:pt idx="6">
                  <c:v>62</c:v>
                </c:pt>
                <c:pt idx="7">
                  <c:v>63</c:v>
                </c:pt>
                <c:pt idx="8">
                  <c:v>64</c:v>
                </c:pt>
                <c:pt idx="9">
                  <c:v>65</c:v>
                </c:pt>
                <c:pt idx="10">
                  <c:v>66</c:v>
                </c:pt>
                <c:pt idx="11">
                  <c:v>67</c:v>
                </c:pt>
                <c:pt idx="12">
                  <c:v>68</c:v>
                </c:pt>
                <c:pt idx="13">
                  <c:v>69</c:v>
                </c:pt>
                <c:pt idx="14">
                  <c:v>70</c:v>
                </c:pt>
                <c:pt idx="15">
                  <c:v>71</c:v>
                </c:pt>
                <c:pt idx="16">
                  <c:v>72</c:v>
                </c:pt>
                <c:pt idx="17">
                  <c:v>73</c:v>
                </c:pt>
                <c:pt idx="18">
                  <c:v>74</c:v>
                </c:pt>
                <c:pt idx="19">
                  <c:v>75</c:v>
                </c:pt>
                <c:pt idx="20">
                  <c:v>76</c:v>
                </c:pt>
                <c:pt idx="21">
                  <c:v>77</c:v>
                </c:pt>
                <c:pt idx="22">
                  <c:v>78</c:v>
                </c:pt>
                <c:pt idx="23">
                  <c:v>79</c:v>
                </c:pt>
                <c:pt idx="24">
                  <c:v>80</c:v>
                </c:pt>
                <c:pt idx="25">
                  <c:v>81</c:v>
                </c:pt>
                <c:pt idx="26">
                  <c:v>82</c:v>
                </c:pt>
                <c:pt idx="27">
                  <c:v>83</c:v>
                </c:pt>
                <c:pt idx="28">
                  <c:v>84</c:v>
                </c:pt>
                <c:pt idx="29">
                  <c:v>85</c:v>
                </c:pt>
                <c:pt idx="30">
                  <c:v>86</c:v>
                </c:pt>
                <c:pt idx="31">
                  <c:v>87</c:v>
                </c:pt>
                <c:pt idx="32">
                  <c:v>88</c:v>
                </c:pt>
                <c:pt idx="33">
                  <c:v>89</c:v>
                </c:pt>
                <c:pt idx="34">
                  <c:v>90</c:v>
                </c:pt>
                <c:pt idx="35">
                  <c:v>91</c:v>
                </c:pt>
                <c:pt idx="36">
                  <c:v>92</c:v>
                </c:pt>
                <c:pt idx="37">
                  <c:v>93</c:v>
                </c:pt>
                <c:pt idx="38">
                  <c:v>94</c:v>
                </c:pt>
                <c:pt idx="39">
                  <c:v>95</c:v>
                </c:pt>
                <c:pt idx="40">
                  <c:v>96</c:v>
                </c:pt>
                <c:pt idx="41">
                  <c:v>97</c:v>
                </c:pt>
                <c:pt idx="42">
                  <c:v>98</c:v>
                </c:pt>
                <c:pt idx="43">
                  <c:v>99</c:v>
                </c:pt>
                <c:pt idx="44" formatCode="00">
                  <c:v>0</c:v>
                </c:pt>
                <c:pt idx="45" formatCode="00">
                  <c:v>1</c:v>
                </c:pt>
                <c:pt idx="46" formatCode="00">
                  <c:v>2</c:v>
                </c:pt>
              </c:numCache>
            </c:numRef>
          </c:cat>
          <c:val>
            <c:numRef>
              <c:f>'Allg_J&amp;S(Z)'!$F$3:$F$49</c:f>
              <c:numCache>
                <c:formatCode>#,##0\ \ \ \ </c:formatCode>
                <c:ptCount val="47"/>
                <c:pt idx="0">
                  <c:v>1448</c:v>
                </c:pt>
                <c:pt idx="1">
                  <c:v>1678</c:v>
                </c:pt>
                <c:pt idx="2">
                  <c:v>1528</c:v>
                </c:pt>
                <c:pt idx="3">
                  <c:v>1600</c:v>
                </c:pt>
                <c:pt idx="4">
                  <c:v>2090</c:v>
                </c:pt>
                <c:pt idx="5">
                  <c:v>2173</c:v>
                </c:pt>
                <c:pt idx="6">
                  <c:v>2317</c:v>
                </c:pt>
                <c:pt idx="7">
                  <c:v>2292</c:v>
                </c:pt>
                <c:pt idx="8">
                  <c:v>2092</c:v>
                </c:pt>
                <c:pt idx="9">
                  <c:v>1940</c:v>
                </c:pt>
                <c:pt idx="10">
                  <c:v>2019</c:v>
                </c:pt>
                <c:pt idx="11">
                  <c:v>1956</c:v>
                </c:pt>
                <c:pt idx="12">
                  <c:v>2042</c:v>
                </c:pt>
                <c:pt idx="13">
                  <c:v>2427</c:v>
                </c:pt>
                <c:pt idx="14">
                  <c:v>2508</c:v>
                </c:pt>
                <c:pt idx="15">
                  <c:v>2802</c:v>
                </c:pt>
                <c:pt idx="16">
                  <c:v>2334</c:v>
                </c:pt>
                <c:pt idx="17">
                  <c:v>2500</c:v>
                </c:pt>
                <c:pt idx="18">
                  <c:v>1824</c:v>
                </c:pt>
                <c:pt idx="19">
                  <c:v>1879</c:v>
                </c:pt>
                <c:pt idx="20">
                  <c:v>2197</c:v>
                </c:pt>
                <c:pt idx="21">
                  <c:v>1418</c:v>
                </c:pt>
                <c:pt idx="22">
                  <c:v>1790</c:v>
                </c:pt>
                <c:pt idx="23">
                  <c:v>1712</c:v>
                </c:pt>
                <c:pt idx="24">
                  <c:v>2139</c:v>
                </c:pt>
                <c:pt idx="25">
                  <c:v>1932</c:v>
                </c:pt>
                <c:pt idx="26">
                  <c:v>1696</c:v>
                </c:pt>
                <c:pt idx="27">
                  <c:v>1621</c:v>
                </c:pt>
                <c:pt idx="28">
                  <c:v>1936</c:v>
                </c:pt>
                <c:pt idx="29">
                  <c:v>1764</c:v>
                </c:pt>
                <c:pt idx="30">
                  <c:v>1683</c:v>
                </c:pt>
                <c:pt idx="31">
                  <c:v>1755</c:v>
                </c:pt>
                <c:pt idx="32">
                  <c:v>1950</c:v>
                </c:pt>
                <c:pt idx="33">
                  <c:v>1969</c:v>
                </c:pt>
                <c:pt idx="34">
                  <c:v>2194</c:v>
                </c:pt>
                <c:pt idx="35">
                  <c:v>2142</c:v>
                </c:pt>
                <c:pt idx="36">
                  <c:v>1924</c:v>
                </c:pt>
                <c:pt idx="37">
                  <c:v>1743</c:v>
                </c:pt>
                <c:pt idx="38">
                  <c:v>1737</c:v>
                </c:pt>
                <c:pt idx="39">
                  <c:v>1746</c:v>
                </c:pt>
                <c:pt idx="40">
                  <c:v>1680</c:v>
                </c:pt>
                <c:pt idx="41">
                  <c:v>1453</c:v>
                </c:pt>
                <c:pt idx="42">
                  <c:v>1604</c:v>
                </c:pt>
                <c:pt idx="43">
                  <c:v>1792</c:v>
                </c:pt>
                <c:pt idx="44">
                  <c:v>1744</c:v>
                </c:pt>
                <c:pt idx="45">
                  <c:v>1683</c:v>
                </c:pt>
                <c:pt idx="46">
                  <c:v>1733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A6E-475A-8A76-9ED8B5575F78}"/>
            </c:ext>
          </c:extLst>
        </c:ser>
        <c:ser>
          <c:idx val="1"/>
          <c:order val="1"/>
          <c:tx>
            <c:strRef>
              <c:f>'Allg_J&amp;S(Z)'!$G$2</c:f>
              <c:strCache>
                <c:ptCount val="1"/>
                <c:pt idx="0">
                  <c:v>Wegzüge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numRef>
              <c:f>'Allg_J&amp;S(Z)'!$E$3:$E$49</c:f>
              <c:numCache>
                <c:formatCode>General</c:formatCode>
                <c:ptCount val="47"/>
                <c:pt idx="0">
                  <c:v>56</c:v>
                </c:pt>
                <c:pt idx="1">
                  <c:v>57</c:v>
                </c:pt>
                <c:pt idx="2">
                  <c:v>58</c:v>
                </c:pt>
                <c:pt idx="3">
                  <c:v>59</c:v>
                </c:pt>
                <c:pt idx="4">
                  <c:v>60</c:v>
                </c:pt>
                <c:pt idx="5">
                  <c:v>61</c:v>
                </c:pt>
                <c:pt idx="6">
                  <c:v>62</c:v>
                </c:pt>
                <c:pt idx="7">
                  <c:v>63</c:v>
                </c:pt>
                <c:pt idx="8">
                  <c:v>64</c:v>
                </c:pt>
                <c:pt idx="9">
                  <c:v>65</c:v>
                </c:pt>
                <c:pt idx="10">
                  <c:v>66</c:v>
                </c:pt>
                <c:pt idx="11">
                  <c:v>67</c:v>
                </c:pt>
                <c:pt idx="12">
                  <c:v>68</c:v>
                </c:pt>
                <c:pt idx="13">
                  <c:v>69</c:v>
                </c:pt>
                <c:pt idx="14">
                  <c:v>70</c:v>
                </c:pt>
                <c:pt idx="15">
                  <c:v>71</c:v>
                </c:pt>
                <c:pt idx="16">
                  <c:v>72</c:v>
                </c:pt>
                <c:pt idx="17">
                  <c:v>73</c:v>
                </c:pt>
                <c:pt idx="18">
                  <c:v>74</c:v>
                </c:pt>
                <c:pt idx="19">
                  <c:v>75</c:v>
                </c:pt>
                <c:pt idx="20">
                  <c:v>76</c:v>
                </c:pt>
                <c:pt idx="21">
                  <c:v>77</c:v>
                </c:pt>
                <c:pt idx="22">
                  <c:v>78</c:v>
                </c:pt>
                <c:pt idx="23">
                  <c:v>79</c:v>
                </c:pt>
                <c:pt idx="24">
                  <c:v>80</c:v>
                </c:pt>
                <c:pt idx="25">
                  <c:v>81</c:v>
                </c:pt>
                <c:pt idx="26">
                  <c:v>82</c:v>
                </c:pt>
                <c:pt idx="27">
                  <c:v>83</c:v>
                </c:pt>
                <c:pt idx="28">
                  <c:v>84</c:v>
                </c:pt>
                <c:pt idx="29">
                  <c:v>85</c:v>
                </c:pt>
                <c:pt idx="30">
                  <c:v>86</c:v>
                </c:pt>
                <c:pt idx="31">
                  <c:v>87</c:v>
                </c:pt>
                <c:pt idx="32">
                  <c:v>88</c:v>
                </c:pt>
                <c:pt idx="33">
                  <c:v>89</c:v>
                </c:pt>
                <c:pt idx="34">
                  <c:v>90</c:v>
                </c:pt>
                <c:pt idx="35">
                  <c:v>91</c:v>
                </c:pt>
                <c:pt idx="36">
                  <c:v>92</c:v>
                </c:pt>
                <c:pt idx="37">
                  <c:v>93</c:v>
                </c:pt>
                <c:pt idx="38">
                  <c:v>94</c:v>
                </c:pt>
                <c:pt idx="39">
                  <c:v>95</c:v>
                </c:pt>
                <c:pt idx="40">
                  <c:v>96</c:v>
                </c:pt>
                <c:pt idx="41">
                  <c:v>97</c:v>
                </c:pt>
                <c:pt idx="42">
                  <c:v>98</c:v>
                </c:pt>
                <c:pt idx="43">
                  <c:v>99</c:v>
                </c:pt>
                <c:pt idx="44" formatCode="00">
                  <c:v>0</c:v>
                </c:pt>
                <c:pt idx="45" formatCode="00">
                  <c:v>1</c:v>
                </c:pt>
                <c:pt idx="46" formatCode="00">
                  <c:v>2</c:v>
                </c:pt>
              </c:numCache>
            </c:numRef>
          </c:cat>
          <c:val>
            <c:numRef>
              <c:f>'Allg_J&amp;S(Z)'!$G$3:$G$49</c:f>
              <c:numCache>
                <c:formatCode>#,##0\ \ \ \ </c:formatCode>
                <c:ptCount val="47"/>
                <c:pt idx="0">
                  <c:v>1329</c:v>
                </c:pt>
                <c:pt idx="1">
                  <c:v>1481</c:v>
                </c:pt>
                <c:pt idx="2">
                  <c:v>1443</c:v>
                </c:pt>
                <c:pt idx="3">
                  <c:v>1357</c:v>
                </c:pt>
                <c:pt idx="4">
                  <c:v>1699</c:v>
                </c:pt>
                <c:pt idx="5">
                  <c:v>2108</c:v>
                </c:pt>
                <c:pt idx="6">
                  <c:v>2068</c:v>
                </c:pt>
                <c:pt idx="7">
                  <c:v>1955</c:v>
                </c:pt>
                <c:pt idx="8">
                  <c:v>2114</c:v>
                </c:pt>
                <c:pt idx="9">
                  <c:v>2003</c:v>
                </c:pt>
                <c:pt idx="10">
                  <c:v>1803</c:v>
                </c:pt>
                <c:pt idx="11">
                  <c:v>1876</c:v>
                </c:pt>
                <c:pt idx="12">
                  <c:v>1924</c:v>
                </c:pt>
                <c:pt idx="13">
                  <c:v>2011</c:v>
                </c:pt>
                <c:pt idx="14">
                  <c:v>2032</c:v>
                </c:pt>
                <c:pt idx="15">
                  <c:v>2899</c:v>
                </c:pt>
                <c:pt idx="16">
                  <c:v>1899</c:v>
                </c:pt>
                <c:pt idx="17">
                  <c:v>2583</c:v>
                </c:pt>
                <c:pt idx="18">
                  <c:v>2314</c:v>
                </c:pt>
                <c:pt idx="19">
                  <c:v>2258</c:v>
                </c:pt>
                <c:pt idx="20">
                  <c:v>2506</c:v>
                </c:pt>
                <c:pt idx="21">
                  <c:v>1556</c:v>
                </c:pt>
                <c:pt idx="22">
                  <c:v>1887</c:v>
                </c:pt>
                <c:pt idx="23">
                  <c:v>1808</c:v>
                </c:pt>
                <c:pt idx="24">
                  <c:v>2223</c:v>
                </c:pt>
                <c:pt idx="25">
                  <c:v>1843</c:v>
                </c:pt>
                <c:pt idx="26">
                  <c:v>1872</c:v>
                </c:pt>
                <c:pt idx="27">
                  <c:v>1706</c:v>
                </c:pt>
                <c:pt idx="28">
                  <c:v>1720</c:v>
                </c:pt>
                <c:pt idx="29">
                  <c:v>1690</c:v>
                </c:pt>
                <c:pt idx="30">
                  <c:v>1757</c:v>
                </c:pt>
                <c:pt idx="31">
                  <c:v>1774</c:v>
                </c:pt>
                <c:pt idx="32">
                  <c:v>2003</c:v>
                </c:pt>
                <c:pt idx="33">
                  <c:v>1947</c:v>
                </c:pt>
                <c:pt idx="34">
                  <c:v>1993</c:v>
                </c:pt>
                <c:pt idx="35">
                  <c:v>1794</c:v>
                </c:pt>
                <c:pt idx="36">
                  <c:v>1995</c:v>
                </c:pt>
                <c:pt idx="37">
                  <c:v>1825</c:v>
                </c:pt>
                <c:pt idx="38">
                  <c:v>1768</c:v>
                </c:pt>
                <c:pt idx="39">
                  <c:v>1878</c:v>
                </c:pt>
                <c:pt idx="40">
                  <c:v>1885</c:v>
                </c:pt>
                <c:pt idx="41">
                  <c:v>1590</c:v>
                </c:pt>
                <c:pt idx="42">
                  <c:v>1373</c:v>
                </c:pt>
                <c:pt idx="43">
                  <c:v>1513</c:v>
                </c:pt>
                <c:pt idx="44">
                  <c:v>1429</c:v>
                </c:pt>
                <c:pt idx="45">
                  <c:v>1464</c:v>
                </c:pt>
                <c:pt idx="46">
                  <c:v>1372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A6E-475A-8A76-9ED8B5575F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14700976"/>
        <c:axId val="1"/>
      </c:lineChart>
      <c:catAx>
        <c:axId val="13147009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de-CH"/>
                  <a:t>Jahre</a:t>
                </a:r>
              </a:p>
            </c:rich>
          </c:tx>
          <c:layout>
            <c:manualLayout>
              <c:xMode val="edge"/>
              <c:yMode val="edge"/>
              <c:x val="0.86088379705400986"/>
              <c:y val="0.86861468659950714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"/>
        <c:crosses val="autoZero"/>
        <c:auto val="0"/>
        <c:lblAlgn val="ctr"/>
        <c:lblOffset val="100"/>
        <c:tickLblSkip val="2"/>
        <c:tickMarkSkip val="1"/>
        <c:noMultiLvlLbl val="0"/>
      </c:catAx>
      <c:valAx>
        <c:axId val="1"/>
        <c:scaling>
          <c:orientation val="minMax"/>
          <c:min val="5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\ 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314700976"/>
        <c:crosses val="autoZero"/>
        <c:crossBetween val="midCat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4288052373158762"/>
          <c:y val="0.31021953092839538"/>
          <c:w val="0.13747954173486088"/>
          <c:h val="0.14233602007302848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de-DE"/>
        </a:p>
      </c:txPr>
    </c:legend>
    <c:plotVisOnly val="1"/>
    <c:dispBlanksAs val="gap"/>
    <c:showDLblsOverMax val="0"/>
  </c:chart>
  <c:spPr>
    <a:solidFill>
      <a:srgbClr val="BEE1F6"/>
    </a:solidFill>
    <a:ln w="12700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>
      <c:oddHeader>&amp;B</c:oddHeader>
      <c:oddFooter>Seite &amp;S</c:oddFooter>
    </c:headerFooter>
    <c:pageMargins b="0.984251969" l="0.78740157499999996" r="0.78740157499999996" t="0.984251969" header="0.4921259845" footer="0.4921259845"/>
    <c:pageSetup paperSize="9" orientation="landscape"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de-CH"/>
              <a:t>Herkunft der Einwohner (zivilrechtlich)</a:t>
            </a:r>
          </a:p>
        </c:rich>
      </c:tx>
      <c:layout>
        <c:manualLayout>
          <c:xMode val="edge"/>
          <c:yMode val="edge"/>
          <c:x val="0.27377071094607369"/>
          <c:y val="4.0816326530612242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33442649720358703"/>
          <c:y val="0.40408163265306124"/>
          <c:w val="0.33278715162905964"/>
          <c:h val="0.33061224489795921"/>
        </c:manualLayout>
      </c:layout>
      <c:pie3DChart>
        <c:varyColors val="1"/>
        <c:ser>
          <c:idx val="0"/>
          <c:order val="0"/>
          <c:spPr>
            <a:solidFill>
              <a:srgbClr val="A6D7F3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68B5-4F32-93B4-039E289E8346}"/>
              </c:ext>
            </c:extLst>
          </c:dPt>
          <c:dPt>
            <c:idx val="1"/>
            <c:bubble3D val="0"/>
            <c:spPr>
              <a:solidFill>
                <a:srgbClr val="A7A7A7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68B5-4F32-93B4-039E289E8346}"/>
              </c:ext>
            </c:extLst>
          </c:dPt>
          <c:dPt>
            <c:idx val="2"/>
            <c:bubble3D val="0"/>
            <c:spPr>
              <a:solidFill>
                <a:srgbClr val="2AACE6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68B5-4F32-93B4-039E289E8346}"/>
              </c:ext>
            </c:extLst>
          </c:dPt>
          <c:dPt>
            <c:idx val="3"/>
            <c:bubble3D val="0"/>
            <c:spPr>
              <a:solidFill>
                <a:srgbClr val="E1E1E1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68B5-4F32-93B4-039E289E8346}"/>
              </c:ext>
            </c:extLst>
          </c:dPt>
          <c:dLbls>
            <c:dLbl>
              <c:idx val="0"/>
              <c:layout>
                <c:manualLayout>
                  <c:x val="-5.2033247962278928E-2"/>
                  <c:y val="-0.10150559751459642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de-DE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8B5-4F32-93B4-039E289E8346}"/>
                </c:ext>
              </c:extLst>
            </c:dLbl>
            <c:dLbl>
              <c:idx val="1"/>
              <c:layout>
                <c:manualLayout>
                  <c:x val="0.12594875629032848"/>
                  <c:y val="3.7683432428089358E-2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de-DE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8B5-4F32-93B4-039E289E8346}"/>
                </c:ext>
              </c:extLst>
            </c:dLbl>
            <c:dLbl>
              <c:idx val="3"/>
              <c:layout>
                <c:manualLayout>
                  <c:x val="6.6286284277999208E-2"/>
                  <c:y val="-5.8437838127376962E-2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de-DE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8B5-4F32-93B4-039E289E8346}"/>
                </c:ext>
              </c:extLst>
            </c:dLbl>
            <c:numFmt formatCode="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5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de-DE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'Allg_J&amp;S(Z)'!$E$69:$E$72</c:f>
              <c:strCache>
                <c:ptCount val="4"/>
                <c:pt idx="0">
                  <c:v>Bürger Ausland</c:v>
                </c:pt>
                <c:pt idx="1">
                  <c:v>Bürger übrige Schweiz</c:v>
                </c:pt>
                <c:pt idx="2">
                  <c:v>Bürger übr. Kt. ZH</c:v>
                </c:pt>
                <c:pt idx="3">
                  <c:v>Stadtbürger</c:v>
                </c:pt>
              </c:strCache>
            </c:strRef>
          </c:cat>
          <c:val>
            <c:numRef>
              <c:f>'Allg_J&amp;S(Z)'!$G$69:$G$72</c:f>
              <c:numCache>
                <c:formatCode>General</c:formatCode>
                <c:ptCount val="4"/>
                <c:pt idx="0">
                  <c:v>38</c:v>
                </c:pt>
                <c:pt idx="1">
                  <c:v>33</c:v>
                </c:pt>
                <c:pt idx="2">
                  <c:v>19</c:v>
                </c:pt>
                <c:pt idx="3">
                  <c:v>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8B5-4F32-93B4-039E289E8346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BEE1F6"/>
    </a:solidFill>
    <a:ln w="12700">
      <a:noFill/>
    </a:ln>
  </c:spPr>
  <c:txPr>
    <a:bodyPr/>
    <a:lstStyle/>
    <a:p>
      <a:pPr>
        <a:defRPr sz="8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5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de-CH"/>
              <a:t>Altersstruktur</a:t>
            </a:r>
          </a:p>
        </c:rich>
      </c:tx>
      <c:layout>
        <c:manualLayout>
          <c:xMode val="edge"/>
          <c:yMode val="edge"/>
          <c:x val="0.38815789473684209"/>
          <c:y val="3.307896260476951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361842105263158"/>
          <c:y val="0.19338470445865255"/>
          <c:w val="0.78618421052631582"/>
          <c:h val="0.702291821455106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'Allg_J&amp;S(Z)'!$F$52</c:f>
              <c:strCache>
                <c:ptCount val="1"/>
                <c:pt idx="0">
                  <c:v>2000  </c:v>
                </c:pt>
              </c:strCache>
            </c:strRef>
          </c:tx>
          <c:spPr>
            <a:solidFill>
              <a:srgbClr val="A6D7F3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'Allg_J&amp;S(Z)'!$E$53:$E$62</c:f>
              <c:strCache>
                <c:ptCount val="10"/>
                <c:pt idx="0">
                  <c:v>00-10</c:v>
                </c:pt>
                <c:pt idx="1">
                  <c:v>11-20</c:v>
                </c:pt>
                <c:pt idx="2">
                  <c:v>21-30</c:v>
                </c:pt>
                <c:pt idx="3">
                  <c:v>31-40</c:v>
                </c:pt>
                <c:pt idx="4">
                  <c:v>41-50</c:v>
                </c:pt>
                <c:pt idx="5">
                  <c:v>51-60</c:v>
                </c:pt>
                <c:pt idx="6">
                  <c:v>61-70</c:v>
                </c:pt>
                <c:pt idx="7">
                  <c:v>71-80</c:v>
                </c:pt>
                <c:pt idx="8">
                  <c:v>81-90</c:v>
                </c:pt>
                <c:pt idx="9">
                  <c:v>91-   </c:v>
                </c:pt>
              </c:strCache>
            </c:strRef>
          </c:cat>
          <c:val>
            <c:numRef>
              <c:f>'Allg_J&amp;S(Z)'!$F$53:$F$62</c:f>
              <c:numCache>
                <c:formatCode>#,##0\ \ \ \ </c:formatCode>
                <c:ptCount val="10"/>
                <c:pt idx="0">
                  <c:v>1230</c:v>
                </c:pt>
                <c:pt idx="1">
                  <c:v>1222</c:v>
                </c:pt>
                <c:pt idx="2">
                  <c:v>2238</c:v>
                </c:pt>
                <c:pt idx="3">
                  <c:v>2162</c:v>
                </c:pt>
                <c:pt idx="4">
                  <c:v>1776</c:v>
                </c:pt>
                <c:pt idx="5">
                  <c:v>1613</c:v>
                </c:pt>
                <c:pt idx="6">
                  <c:v>1116</c:v>
                </c:pt>
                <c:pt idx="7">
                  <c:v>746</c:v>
                </c:pt>
                <c:pt idx="8">
                  <c:v>230</c:v>
                </c:pt>
                <c:pt idx="9">
                  <c:v>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165-43A5-9AFB-7B418DF2DF22}"/>
            </c:ext>
          </c:extLst>
        </c:ser>
        <c:ser>
          <c:idx val="1"/>
          <c:order val="1"/>
          <c:tx>
            <c:strRef>
              <c:f>'Allg_J&amp;S(Z)'!$G$52</c:f>
              <c:strCache>
                <c:ptCount val="1"/>
                <c:pt idx="0">
                  <c:v>2001  </c:v>
                </c:pt>
              </c:strCache>
            </c:strRef>
          </c:tx>
          <c:spPr>
            <a:solidFill>
              <a:srgbClr val="A7A7A7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'Allg_J&amp;S(Z)'!$E$53:$E$62</c:f>
              <c:strCache>
                <c:ptCount val="10"/>
                <c:pt idx="0">
                  <c:v>00-10</c:v>
                </c:pt>
                <c:pt idx="1">
                  <c:v>11-20</c:v>
                </c:pt>
                <c:pt idx="2">
                  <c:v>21-30</c:v>
                </c:pt>
                <c:pt idx="3">
                  <c:v>31-40</c:v>
                </c:pt>
                <c:pt idx="4">
                  <c:v>41-50</c:v>
                </c:pt>
                <c:pt idx="5">
                  <c:v>51-60</c:v>
                </c:pt>
                <c:pt idx="6">
                  <c:v>61-70</c:v>
                </c:pt>
                <c:pt idx="7">
                  <c:v>71-80</c:v>
                </c:pt>
                <c:pt idx="8">
                  <c:v>81-90</c:v>
                </c:pt>
                <c:pt idx="9">
                  <c:v>91-   </c:v>
                </c:pt>
              </c:strCache>
            </c:strRef>
          </c:cat>
          <c:val>
            <c:numRef>
              <c:f>'Allg_J&amp;S(Z)'!$G$53:$G$62</c:f>
              <c:numCache>
                <c:formatCode>#,##0</c:formatCode>
                <c:ptCount val="10"/>
                <c:pt idx="0">
                  <c:v>1243</c:v>
                </c:pt>
                <c:pt idx="1">
                  <c:v>1218</c:v>
                </c:pt>
                <c:pt idx="2">
                  <c:v>2278</c:v>
                </c:pt>
                <c:pt idx="3">
                  <c:v>2313</c:v>
                </c:pt>
                <c:pt idx="4">
                  <c:v>1759</c:v>
                </c:pt>
                <c:pt idx="5">
                  <c:v>1549</c:v>
                </c:pt>
                <c:pt idx="6">
                  <c:v>1060</c:v>
                </c:pt>
                <c:pt idx="7">
                  <c:v>716</c:v>
                </c:pt>
                <c:pt idx="8">
                  <c:v>209</c:v>
                </c:pt>
                <c:pt idx="9">
                  <c:v>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165-43A5-9AFB-7B418DF2DF22}"/>
            </c:ext>
          </c:extLst>
        </c:ser>
        <c:ser>
          <c:idx val="2"/>
          <c:order val="2"/>
          <c:tx>
            <c:strRef>
              <c:f>'Allg_J&amp;S(Z)'!$H$52</c:f>
              <c:strCache>
                <c:ptCount val="1"/>
                <c:pt idx="0">
                  <c:v>2002  </c:v>
                </c:pt>
              </c:strCache>
            </c:strRef>
          </c:tx>
          <c:spPr>
            <a:solidFill>
              <a:srgbClr val="2AACE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'Allg_J&amp;S(Z)'!$E$53:$E$62</c:f>
              <c:strCache>
                <c:ptCount val="10"/>
                <c:pt idx="0">
                  <c:v>00-10</c:v>
                </c:pt>
                <c:pt idx="1">
                  <c:v>11-20</c:v>
                </c:pt>
                <c:pt idx="2">
                  <c:v>21-30</c:v>
                </c:pt>
                <c:pt idx="3">
                  <c:v>31-40</c:v>
                </c:pt>
                <c:pt idx="4">
                  <c:v>41-50</c:v>
                </c:pt>
                <c:pt idx="5">
                  <c:v>51-60</c:v>
                </c:pt>
                <c:pt idx="6">
                  <c:v>61-70</c:v>
                </c:pt>
                <c:pt idx="7">
                  <c:v>71-80</c:v>
                </c:pt>
                <c:pt idx="8">
                  <c:v>81-90</c:v>
                </c:pt>
                <c:pt idx="9">
                  <c:v>91-   </c:v>
                </c:pt>
              </c:strCache>
            </c:strRef>
          </c:cat>
          <c:val>
            <c:numRef>
              <c:f>'Allg_J&amp;S(Z)'!$H$53:$H$62</c:f>
              <c:numCache>
                <c:formatCode>#,##0</c:formatCode>
                <c:ptCount val="10"/>
                <c:pt idx="0">
                  <c:v>1334</c:v>
                </c:pt>
                <c:pt idx="1">
                  <c:v>1324</c:v>
                </c:pt>
                <c:pt idx="2">
                  <c:v>2191</c:v>
                </c:pt>
                <c:pt idx="3">
                  <c:v>2183</c:v>
                </c:pt>
                <c:pt idx="4">
                  <c:v>1833</c:v>
                </c:pt>
                <c:pt idx="5">
                  <c:v>1651</c:v>
                </c:pt>
                <c:pt idx="6">
                  <c:v>1127</c:v>
                </c:pt>
                <c:pt idx="7">
                  <c:v>770</c:v>
                </c:pt>
                <c:pt idx="8">
                  <c:v>274</c:v>
                </c:pt>
                <c:pt idx="9">
                  <c:v>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165-43A5-9AFB-7B418DF2DF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18960944"/>
        <c:axId val="1"/>
      </c:barChart>
      <c:catAx>
        <c:axId val="15189609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\ \ \ \ 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18960944"/>
        <c:crosses val="autoZero"/>
        <c:crossBetween val="between"/>
        <c:majorUnit val="25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90789473684210531"/>
          <c:y val="0.47073908322171998"/>
          <c:w val="7.8947368421052627E-2"/>
          <c:h val="0.14758306392897166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de-DE"/>
        </a:p>
      </c:txPr>
    </c:legend>
    <c:plotVisOnly val="1"/>
    <c:dispBlanksAs val="gap"/>
    <c:showDLblsOverMax val="0"/>
  </c:chart>
  <c:spPr>
    <a:solidFill>
      <a:srgbClr val="BEE1F6"/>
    </a:solidFill>
    <a:ln w="12700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de-CH"/>
              <a:t>Schülerzahlen der Volksschule und des Kindergartens</a:t>
            </a:r>
          </a:p>
        </c:rich>
      </c:tx>
      <c:layout>
        <c:manualLayout>
          <c:xMode val="edge"/>
          <c:yMode val="edge"/>
          <c:x val="0.21452179784479078"/>
          <c:y val="3.225814919919039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871307870687446"/>
          <c:y val="0.13440895499662664"/>
          <c:w val="0.78878014899853832"/>
          <c:h val="0.54838853638623675"/>
        </c:manualLayout>
      </c:layout>
      <c:lineChart>
        <c:grouping val="standard"/>
        <c:varyColors val="0"/>
        <c:ser>
          <c:idx val="3"/>
          <c:order val="0"/>
          <c:tx>
            <c:strRef>
              <c:f>'Schule(Z)'!$E$5</c:f>
              <c:strCache>
                <c:ptCount val="1"/>
                <c:pt idx="0">
                  <c:v>Schule gesamt</c:v>
                </c:pt>
              </c:strCache>
            </c:strRef>
          </c:tx>
          <c:spPr>
            <a:ln w="25400">
              <a:solidFill>
                <a:srgbClr val="434343"/>
              </a:solidFill>
              <a:prstDash val="solid"/>
            </a:ln>
          </c:spPr>
          <c:marker>
            <c:symbol val="none"/>
          </c:marker>
          <c:cat>
            <c:strRef>
              <c:f>'Schule(Z)'!$A$6:$A$21</c:f>
              <c:strCache>
                <c:ptCount val="16"/>
                <c:pt idx="0">
                  <c:v>86/87</c:v>
                </c:pt>
                <c:pt idx="1">
                  <c:v>87/88</c:v>
                </c:pt>
                <c:pt idx="2">
                  <c:v>88/89</c:v>
                </c:pt>
                <c:pt idx="3">
                  <c:v>89/90</c:v>
                </c:pt>
                <c:pt idx="4">
                  <c:v>90/91</c:v>
                </c:pt>
                <c:pt idx="5">
                  <c:v>91/92</c:v>
                </c:pt>
                <c:pt idx="6">
                  <c:v>92/93</c:v>
                </c:pt>
                <c:pt idx="7">
                  <c:v>93/94</c:v>
                </c:pt>
                <c:pt idx="8">
                  <c:v>94/95</c:v>
                </c:pt>
                <c:pt idx="9">
                  <c:v>95/96</c:v>
                </c:pt>
                <c:pt idx="10">
                  <c:v>96/97</c:v>
                </c:pt>
                <c:pt idx="11">
                  <c:v>97/98</c:v>
                </c:pt>
                <c:pt idx="12">
                  <c:v>98/99</c:v>
                </c:pt>
                <c:pt idx="13">
                  <c:v>99/00</c:v>
                </c:pt>
                <c:pt idx="14">
                  <c:v>00/01</c:v>
                </c:pt>
                <c:pt idx="15">
                  <c:v>01/02</c:v>
                </c:pt>
              </c:strCache>
            </c:strRef>
          </c:cat>
          <c:val>
            <c:numRef>
              <c:f>'Schule(Z)'!$E$6:$E$21</c:f>
              <c:numCache>
                <c:formatCode>General</c:formatCode>
                <c:ptCount val="16"/>
                <c:pt idx="0">
                  <c:v>1046</c:v>
                </c:pt>
                <c:pt idx="1">
                  <c:v>1020</c:v>
                </c:pt>
                <c:pt idx="2">
                  <c:v>981</c:v>
                </c:pt>
                <c:pt idx="3">
                  <c:v>961</c:v>
                </c:pt>
                <c:pt idx="4">
                  <c:v>1024</c:v>
                </c:pt>
                <c:pt idx="5">
                  <c:v>976</c:v>
                </c:pt>
                <c:pt idx="6">
                  <c:v>1002</c:v>
                </c:pt>
                <c:pt idx="7">
                  <c:v>1018</c:v>
                </c:pt>
                <c:pt idx="8">
                  <c:v>1017</c:v>
                </c:pt>
                <c:pt idx="9">
                  <c:v>1048</c:v>
                </c:pt>
                <c:pt idx="10">
                  <c:v>1077</c:v>
                </c:pt>
                <c:pt idx="11">
                  <c:v>1119</c:v>
                </c:pt>
                <c:pt idx="12">
                  <c:v>1163</c:v>
                </c:pt>
                <c:pt idx="13">
                  <c:v>1175</c:v>
                </c:pt>
                <c:pt idx="14">
                  <c:v>1172</c:v>
                </c:pt>
                <c:pt idx="15">
                  <c:v>1230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01F-4098-978B-A0AC8C438D4F}"/>
            </c:ext>
          </c:extLst>
        </c:ser>
        <c:ser>
          <c:idx val="1"/>
          <c:order val="1"/>
          <c:tx>
            <c:strRef>
              <c:f>'Schule(Z)'!$C$5</c:f>
              <c:strCache>
                <c:ptCount val="1"/>
                <c:pt idx="0">
                  <c:v>Primarschule</c:v>
                </c:pt>
              </c:strCache>
            </c:strRef>
          </c:tx>
          <c:spPr>
            <a:ln w="25400">
              <a:solidFill>
                <a:srgbClr val="00A0DD"/>
              </a:solidFill>
              <a:prstDash val="solid"/>
            </a:ln>
          </c:spPr>
          <c:marker>
            <c:symbol val="none"/>
          </c:marker>
          <c:cat>
            <c:strRef>
              <c:f>'Schule(Z)'!$A$6:$A$21</c:f>
              <c:strCache>
                <c:ptCount val="16"/>
                <c:pt idx="0">
                  <c:v>86/87</c:v>
                </c:pt>
                <c:pt idx="1">
                  <c:v>87/88</c:v>
                </c:pt>
                <c:pt idx="2">
                  <c:v>88/89</c:v>
                </c:pt>
                <c:pt idx="3">
                  <c:v>89/90</c:v>
                </c:pt>
                <c:pt idx="4">
                  <c:v>90/91</c:v>
                </c:pt>
                <c:pt idx="5">
                  <c:v>91/92</c:v>
                </c:pt>
                <c:pt idx="6">
                  <c:v>92/93</c:v>
                </c:pt>
                <c:pt idx="7">
                  <c:v>93/94</c:v>
                </c:pt>
                <c:pt idx="8">
                  <c:v>94/95</c:v>
                </c:pt>
                <c:pt idx="9">
                  <c:v>95/96</c:v>
                </c:pt>
                <c:pt idx="10">
                  <c:v>96/97</c:v>
                </c:pt>
                <c:pt idx="11">
                  <c:v>97/98</c:v>
                </c:pt>
                <c:pt idx="12">
                  <c:v>98/99</c:v>
                </c:pt>
                <c:pt idx="13">
                  <c:v>99/00</c:v>
                </c:pt>
                <c:pt idx="14">
                  <c:v>00/01</c:v>
                </c:pt>
                <c:pt idx="15">
                  <c:v>01/02</c:v>
                </c:pt>
              </c:strCache>
            </c:strRef>
          </c:cat>
          <c:val>
            <c:numRef>
              <c:f>'Schule(Z)'!$C$6:$C$21</c:f>
              <c:numCache>
                <c:formatCode>General</c:formatCode>
                <c:ptCount val="16"/>
                <c:pt idx="0">
                  <c:v>541</c:v>
                </c:pt>
                <c:pt idx="1">
                  <c:v>563</c:v>
                </c:pt>
                <c:pt idx="2">
                  <c:v>560</c:v>
                </c:pt>
                <c:pt idx="3">
                  <c:v>556</c:v>
                </c:pt>
                <c:pt idx="4">
                  <c:v>589</c:v>
                </c:pt>
                <c:pt idx="5">
                  <c:v>589</c:v>
                </c:pt>
                <c:pt idx="6">
                  <c:v>573</c:v>
                </c:pt>
                <c:pt idx="7">
                  <c:v>587</c:v>
                </c:pt>
                <c:pt idx="8">
                  <c:v>593</c:v>
                </c:pt>
                <c:pt idx="9">
                  <c:v>571</c:v>
                </c:pt>
                <c:pt idx="10">
                  <c:v>582</c:v>
                </c:pt>
                <c:pt idx="11">
                  <c:v>607</c:v>
                </c:pt>
                <c:pt idx="12">
                  <c:v>647</c:v>
                </c:pt>
                <c:pt idx="13">
                  <c:v>647</c:v>
                </c:pt>
                <c:pt idx="14">
                  <c:v>653</c:v>
                </c:pt>
                <c:pt idx="15">
                  <c:v>712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01F-4098-978B-A0AC8C438D4F}"/>
            </c:ext>
          </c:extLst>
        </c:ser>
        <c:ser>
          <c:idx val="2"/>
          <c:order val="2"/>
          <c:tx>
            <c:strRef>
              <c:f>'Schule(Z)'!$D$5</c:f>
              <c:strCache>
                <c:ptCount val="1"/>
                <c:pt idx="0">
                  <c:v>Oberstufe</c:v>
                </c:pt>
              </c:strCache>
            </c:strRef>
          </c:tx>
          <c:spPr>
            <a:ln w="25400">
              <a:solidFill>
                <a:srgbClr val="828282"/>
              </a:solidFill>
              <a:prstDash val="solid"/>
            </a:ln>
          </c:spPr>
          <c:marker>
            <c:symbol val="none"/>
          </c:marker>
          <c:cat>
            <c:strRef>
              <c:f>'Schule(Z)'!$A$6:$A$21</c:f>
              <c:strCache>
                <c:ptCount val="16"/>
                <c:pt idx="0">
                  <c:v>86/87</c:v>
                </c:pt>
                <c:pt idx="1">
                  <c:v>87/88</c:v>
                </c:pt>
                <c:pt idx="2">
                  <c:v>88/89</c:v>
                </c:pt>
                <c:pt idx="3">
                  <c:v>89/90</c:v>
                </c:pt>
                <c:pt idx="4">
                  <c:v>90/91</c:v>
                </c:pt>
                <c:pt idx="5">
                  <c:v>91/92</c:v>
                </c:pt>
                <c:pt idx="6">
                  <c:v>92/93</c:v>
                </c:pt>
                <c:pt idx="7">
                  <c:v>93/94</c:v>
                </c:pt>
                <c:pt idx="8">
                  <c:v>94/95</c:v>
                </c:pt>
                <c:pt idx="9">
                  <c:v>95/96</c:v>
                </c:pt>
                <c:pt idx="10">
                  <c:v>96/97</c:v>
                </c:pt>
                <c:pt idx="11">
                  <c:v>97/98</c:v>
                </c:pt>
                <c:pt idx="12">
                  <c:v>98/99</c:v>
                </c:pt>
                <c:pt idx="13">
                  <c:v>99/00</c:v>
                </c:pt>
                <c:pt idx="14">
                  <c:v>00/01</c:v>
                </c:pt>
                <c:pt idx="15">
                  <c:v>01/02</c:v>
                </c:pt>
              </c:strCache>
            </c:strRef>
          </c:cat>
          <c:val>
            <c:numRef>
              <c:f>'Schule(Z)'!$D$6:$D$21</c:f>
              <c:numCache>
                <c:formatCode>General</c:formatCode>
                <c:ptCount val="16"/>
                <c:pt idx="0">
                  <c:v>311</c:v>
                </c:pt>
                <c:pt idx="1">
                  <c:v>254</c:v>
                </c:pt>
                <c:pt idx="2">
                  <c:v>219</c:v>
                </c:pt>
                <c:pt idx="3">
                  <c:v>223</c:v>
                </c:pt>
                <c:pt idx="4">
                  <c:v>255</c:v>
                </c:pt>
                <c:pt idx="5">
                  <c:v>225</c:v>
                </c:pt>
                <c:pt idx="6">
                  <c:v>243</c:v>
                </c:pt>
                <c:pt idx="7">
                  <c:v>249</c:v>
                </c:pt>
                <c:pt idx="8">
                  <c:v>242</c:v>
                </c:pt>
                <c:pt idx="9">
                  <c:v>269</c:v>
                </c:pt>
                <c:pt idx="10">
                  <c:v>288</c:v>
                </c:pt>
                <c:pt idx="11">
                  <c:v>288</c:v>
                </c:pt>
                <c:pt idx="12">
                  <c:v>309</c:v>
                </c:pt>
                <c:pt idx="13">
                  <c:v>306</c:v>
                </c:pt>
                <c:pt idx="14">
                  <c:v>304</c:v>
                </c:pt>
                <c:pt idx="15">
                  <c:v>301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01F-4098-978B-A0AC8C438D4F}"/>
            </c:ext>
          </c:extLst>
        </c:ser>
        <c:ser>
          <c:idx val="0"/>
          <c:order val="3"/>
          <c:tx>
            <c:strRef>
              <c:f>'Schule(Z)'!$B$5</c:f>
              <c:strCache>
                <c:ptCount val="1"/>
                <c:pt idx="0">
                  <c:v>Kindergarten </c:v>
                </c:pt>
              </c:strCache>
            </c:strRef>
          </c:tx>
          <c:spPr>
            <a:ln w="25400">
              <a:solidFill>
                <a:srgbClr val="377898"/>
              </a:solidFill>
              <a:prstDash val="solid"/>
            </a:ln>
          </c:spPr>
          <c:marker>
            <c:symbol val="none"/>
          </c:marker>
          <c:cat>
            <c:strRef>
              <c:f>'Schule(Z)'!$A$6:$A$21</c:f>
              <c:strCache>
                <c:ptCount val="16"/>
                <c:pt idx="0">
                  <c:v>86/87</c:v>
                </c:pt>
                <c:pt idx="1">
                  <c:v>87/88</c:v>
                </c:pt>
                <c:pt idx="2">
                  <c:v>88/89</c:v>
                </c:pt>
                <c:pt idx="3">
                  <c:v>89/90</c:v>
                </c:pt>
                <c:pt idx="4">
                  <c:v>90/91</c:v>
                </c:pt>
                <c:pt idx="5">
                  <c:v>91/92</c:v>
                </c:pt>
                <c:pt idx="6">
                  <c:v>92/93</c:v>
                </c:pt>
                <c:pt idx="7">
                  <c:v>93/94</c:v>
                </c:pt>
                <c:pt idx="8">
                  <c:v>94/95</c:v>
                </c:pt>
                <c:pt idx="9">
                  <c:v>95/96</c:v>
                </c:pt>
                <c:pt idx="10">
                  <c:v>96/97</c:v>
                </c:pt>
                <c:pt idx="11">
                  <c:v>97/98</c:v>
                </c:pt>
                <c:pt idx="12">
                  <c:v>98/99</c:v>
                </c:pt>
                <c:pt idx="13">
                  <c:v>99/00</c:v>
                </c:pt>
                <c:pt idx="14">
                  <c:v>00/01</c:v>
                </c:pt>
                <c:pt idx="15">
                  <c:v>01/02</c:v>
                </c:pt>
              </c:strCache>
            </c:strRef>
          </c:cat>
          <c:val>
            <c:numRef>
              <c:f>'Schule(Z)'!$B$6:$B$21</c:f>
              <c:numCache>
                <c:formatCode>General</c:formatCode>
                <c:ptCount val="16"/>
                <c:pt idx="0">
                  <c:v>194</c:v>
                </c:pt>
                <c:pt idx="1">
                  <c:v>203</c:v>
                </c:pt>
                <c:pt idx="2">
                  <c:v>202</c:v>
                </c:pt>
                <c:pt idx="3">
                  <c:v>182</c:v>
                </c:pt>
                <c:pt idx="4">
                  <c:v>180</c:v>
                </c:pt>
                <c:pt idx="5">
                  <c:v>162</c:v>
                </c:pt>
                <c:pt idx="6">
                  <c:v>186</c:v>
                </c:pt>
                <c:pt idx="7">
                  <c:v>182</c:v>
                </c:pt>
                <c:pt idx="8">
                  <c:v>182</c:v>
                </c:pt>
                <c:pt idx="9">
                  <c:v>208</c:v>
                </c:pt>
                <c:pt idx="10">
                  <c:v>207</c:v>
                </c:pt>
                <c:pt idx="11">
                  <c:v>224</c:v>
                </c:pt>
                <c:pt idx="12">
                  <c:v>207</c:v>
                </c:pt>
                <c:pt idx="13">
                  <c:v>222</c:v>
                </c:pt>
                <c:pt idx="14">
                  <c:v>215</c:v>
                </c:pt>
                <c:pt idx="15">
                  <c:v>217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01F-4098-978B-A0AC8C438D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417547024"/>
        <c:axId val="1"/>
      </c:lineChart>
      <c:catAx>
        <c:axId val="141754702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de-CH"/>
                  <a:t>Jahre</a:t>
                </a:r>
              </a:p>
            </c:rich>
          </c:tx>
          <c:layout>
            <c:manualLayout>
              <c:xMode val="edge"/>
              <c:yMode val="edge"/>
              <c:x val="0.49835063807020624"/>
              <c:y val="0.7553783270810418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\ 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417547024"/>
        <c:crosses val="autoZero"/>
        <c:crossBetween val="midCat"/>
        <c:majorUnit val="100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19636995341177002"/>
          <c:y val="0.84677641647874791"/>
          <c:w val="0.6468657288858306"/>
          <c:h val="5.9139940198515727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de-DE"/>
        </a:p>
      </c:txPr>
    </c:legend>
    <c:plotVisOnly val="1"/>
    <c:dispBlanksAs val="gap"/>
    <c:showDLblsOverMax val="0"/>
  </c:chart>
  <c:spPr>
    <a:solidFill>
      <a:srgbClr val="BEE1F6"/>
    </a:solidFill>
    <a:ln w="12700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>
      <c:oddHeader>&amp;B</c:oddHeader>
      <c:oddFooter>Seite &amp;S</c:oddFooter>
    </c:headerFooter>
    <c:pageMargins b="0.984251969" l="0.78740157499999996" r="0.78740157499999996" t="0.984251969" header="0.4921259845" footer="0.4921259845"/>
    <c:pageSetup paperSize="9" orientation="landscape"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de-CH"/>
              <a:t>Schülerzahlen der Musikschule</a:t>
            </a:r>
          </a:p>
        </c:rich>
      </c:tx>
      <c:layout>
        <c:manualLayout>
          <c:xMode val="edge"/>
          <c:yMode val="edge"/>
          <c:x val="0.33388429752066118"/>
          <c:y val="2.4390308451654734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hPercent val="53"/>
      <c:rotY val="20"/>
      <c:depthPercent val="2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sideWall>
    <c:backWall>
      <c:thickness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4.9586776859504134E-2"/>
          <c:y val="0.11382143944105542"/>
          <c:w val="0.86942148760330573"/>
          <c:h val="0.64227812256024142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'Schule(Z)'!$I$4</c:f>
              <c:strCache>
                <c:ptCount val="1"/>
                <c:pt idx="0">
                  <c:v>Kinder</c:v>
                </c:pt>
              </c:strCache>
            </c:strRef>
          </c:tx>
          <c:spPr>
            <a:solidFill>
              <a:srgbClr val="A6D7F3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'Schule(Z)'!$H$5:$H$20</c:f>
              <c:numCache>
                <c:formatCode>General</c:formatCode>
                <c:ptCount val="16"/>
                <c:pt idx="0">
                  <c:v>87</c:v>
                </c:pt>
                <c:pt idx="1">
                  <c:v>88</c:v>
                </c:pt>
                <c:pt idx="2">
                  <c:v>89</c:v>
                </c:pt>
                <c:pt idx="3">
                  <c:v>90</c:v>
                </c:pt>
                <c:pt idx="4">
                  <c:v>91</c:v>
                </c:pt>
                <c:pt idx="5">
                  <c:v>92</c:v>
                </c:pt>
                <c:pt idx="6">
                  <c:v>93</c:v>
                </c:pt>
                <c:pt idx="7">
                  <c:v>94</c:v>
                </c:pt>
                <c:pt idx="8">
                  <c:v>95</c:v>
                </c:pt>
                <c:pt idx="9">
                  <c:v>96</c:v>
                </c:pt>
                <c:pt idx="10">
                  <c:v>97</c:v>
                </c:pt>
                <c:pt idx="11">
                  <c:v>98</c:v>
                </c:pt>
                <c:pt idx="12">
                  <c:v>99</c:v>
                </c:pt>
                <c:pt idx="13" formatCode="00">
                  <c:v>0</c:v>
                </c:pt>
                <c:pt idx="14" formatCode="00">
                  <c:v>1</c:v>
                </c:pt>
                <c:pt idx="15" formatCode="00">
                  <c:v>2</c:v>
                </c:pt>
              </c:numCache>
            </c:numRef>
          </c:cat>
          <c:val>
            <c:numRef>
              <c:f>'Schule(Z)'!$I$5:$I$20</c:f>
              <c:numCache>
                <c:formatCode>General</c:formatCode>
                <c:ptCount val="16"/>
                <c:pt idx="0">
                  <c:v>177</c:v>
                </c:pt>
                <c:pt idx="1">
                  <c:v>185</c:v>
                </c:pt>
                <c:pt idx="2">
                  <c:v>168</c:v>
                </c:pt>
                <c:pt idx="3">
                  <c:v>192</c:v>
                </c:pt>
                <c:pt idx="4">
                  <c:v>196</c:v>
                </c:pt>
                <c:pt idx="5">
                  <c:v>208</c:v>
                </c:pt>
                <c:pt idx="6">
                  <c:v>197</c:v>
                </c:pt>
                <c:pt idx="7">
                  <c:v>188</c:v>
                </c:pt>
                <c:pt idx="8">
                  <c:v>197</c:v>
                </c:pt>
                <c:pt idx="9">
                  <c:v>217</c:v>
                </c:pt>
                <c:pt idx="10">
                  <c:v>192</c:v>
                </c:pt>
                <c:pt idx="11">
                  <c:v>177</c:v>
                </c:pt>
                <c:pt idx="12">
                  <c:v>168</c:v>
                </c:pt>
                <c:pt idx="13">
                  <c:v>147</c:v>
                </c:pt>
                <c:pt idx="14">
                  <c:v>130</c:v>
                </c:pt>
                <c:pt idx="15">
                  <c:v>119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21E-454A-8FB5-6A714C968A17}"/>
            </c:ext>
          </c:extLst>
        </c:ser>
        <c:ser>
          <c:idx val="1"/>
          <c:order val="1"/>
          <c:tx>
            <c:strRef>
              <c:f>'Schule(Z)'!$J$4</c:f>
              <c:strCache>
                <c:ptCount val="1"/>
                <c:pt idx="0">
                  <c:v>Erwachsene</c:v>
                </c:pt>
              </c:strCache>
            </c:strRef>
          </c:tx>
          <c:spPr>
            <a:solidFill>
              <a:srgbClr val="A7A7A7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'Schule(Z)'!$H$5:$H$16</c:f>
              <c:numCache>
                <c:formatCode>General</c:formatCode>
                <c:ptCount val="12"/>
                <c:pt idx="0">
                  <c:v>87</c:v>
                </c:pt>
                <c:pt idx="1">
                  <c:v>88</c:v>
                </c:pt>
                <c:pt idx="2">
                  <c:v>89</c:v>
                </c:pt>
                <c:pt idx="3">
                  <c:v>90</c:v>
                </c:pt>
                <c:pt idx="4">
                  <c:v>91</c:v>
                </c:pt>
                <c:pt idx="5">
                  <c:v>92</c:v>
                </c:pt>
                <c:pt idx="6">
                  <c:v>93</c:v>
                </c:pt>
                <c:pt idx="7">
                  <c:v>94</c:v>
                </c:pt>
                <c:pt idx="8">
                  <c:v>95</c:v>
                </c:pt>
                <c:pt idx="9">
                  <c:v>96</c:v>
                </c:pt>
                <c:pt idx="10">
                  <c:v>97</c:v>
                </c:pt>
                <c:pt idx="11">
                  <c:v>98</c:v>
                </c:pt>
              </c:numCache>
            </c:numRef>
          </c:cat>
          <c:val>
            <c:numRef>
              <c:f>'Schule(Z)'!$J$5:$J$20</c:f>
              <c:numCache>
                <c:formatCode>General</c:formatCode>
                <c:ptCount val="16"/>
                <c:pt idx="0">
                  <c:v>52</c:v>
                </c:pt>
                <c:pt idx="1">
                  <c:v>52</c:v>
                </c:pt>
                <c:pt idx="2">
                  <c:v>77</c:v>
                </c:pt>
                <c:pt idx="3">
                  <c:v>71</c:v>
                </c:pt>
                <c:pt idx="4">
                  <c:v>74</c:v>
                </c:pt>
                <c:pt idx="5">
                  <c:v>74</c:v>
                </c:pt>
                <c:pt idx="6">
                  <c:v>70</c:v>
                </c:pt>
                <c:pt idx="7">
                  <c:v>67</c:v>
                </c:pt>
                <c:pt idx="8">
                  <c:v>72</c:v>
                </c:pt>
                <c:pt idx="9">
                  <c:v>69</c:v>
                </c:pt>
                <c:pt idx="10">
                  <c:v>82</c:v>
                </c:pt>
                <c:pt idx="11">
                  <c:v>94</c:v>
                </c:pt>
                <c:pt idx="12">
                  <c:v>88</c:v>
                </c:pt>
                <c:pt idx="13">
                  <c:v>63</c:v>
                </c:pt>
                <c:pt idx="14">
                  <c:v>52</c:v>
                </c:pt>
                <c:pt idx="15">
                  <c:v>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21E-454A-8FB5-6A714C968A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gapDepth val="0"/>
        <c:shape val="box"/>
        <c:axId val="1417535024"/>
        <c:axId val="1"/>
        <c:axId val="0"/>
      </c:bar3DChart>
      <c:catAx>
        <c:axId val="141753502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de-CH"/>
                  <a:t>Jahre</a:t>
                </a:r>
              </a:p>
            </c:rich>
          </c:tx>
          <c:layout>
            <c:manualLayout>
              <c:xMode val="edge"/>
              <c:yMode val="edge"/>
              <c:x val="0.44793388429752068"/>
              <c:y val="0.82656045308385495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417535024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5950413223140498"/>
          <c:y val="0.30081380423707504"/>
          <c:w val="0.13223140495867769"/>
          <c:h val="0.10569133662383719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de-DE"/>
        </a:p>
      </c:txPr>
    </c:legend>
    <c:plotVisOnly val="1"/>
    <c:dispBlanksAs val="gap"/>
    <c:showDLblsOverMax val="0"/>
  </c:chart>
  <c:spPr>
    <a:solidFill>
      <a:srgbClr val="BEE1F6"/>
    </a:solidFill>
    <a:ln w="12700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>
      <c:oddHeader>&amp;B</c:oddHeader>
      <c:oddFooter>Seite &amp;S</c:oddFooter>
    </c:headerFooter>
    <c:pageMargins b="0.984251969" l="0.78740157499999996" r="0.78740157499999996" t="0.984251969" header="0.4921259845" footer="0.4921259845"/>
    <c:pageSetup paperSize="9" orientation="landscape"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de-CH"/>
              <a:t>Verhältnis Schweizerkinder-Ausländerkinder</a:t>
            </a:r>
          </a:p>
        </c:rich>
      </c:tx>
      <c:layout>
        <c:manualLayout>
          <c:xMode val="edge"/>
          <c:yMode val="edge"/>
          <c:x val="0.23828920570264767"/>
          <c:y val="4.1284403669724773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34419551934826886"/>
          <c:y val="0.43119266055045874"/>
          <c:w val="0.31364562118126271"/>
          <c:h val="0.27981651376146788"/>
        </c:manualLayout>
      </c:layout>
      <c:pie3DChart>
        <c:varyColors val="1"/>
        <c:ser>
          <c:idx val="0"/>
          <c:order val="0"/>
          <c:spPr>
            <a:solidFill>
              <a:srgbClr val="A6D7F3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34EC-4B6D-A5AA-F8A7355FD74F}"/>
              </c:ext>
            </c:extLst>
          </c:dPt>
          <c:dPt>
            <c:idx val="1"/>
            <c:bubble3D val="0"/>
            <c:spPr>
              <a:solidFill>
                <a:srgbClr val="A7A7A7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34EC-4B6D-A5AA-F8A7355FD74F}"/>
              </c:ext>
            </c:extLst>
          </c:dPt>
          <c:dLbls>
            <c:dLbl>
              <c:idx val="0"/>
              <c:layout>
                <c:manualLayout>
                  <c:x val="4.4827899567544405E-3"/>
                  <c:y val="-5.5161453442172936E-3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de-DE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4EC-4B6D-A5AA-F8A7355FD74F}"/>
                </c:ext>
              </c:extLst>
            </c:dLbl>
            <c:numFmt formatCode="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de-DE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Schule2!$A$45:$A$46</c:f>
              <c:strCache>
                <c:ptCount val="2"/>
                <c:pt idx="0">
                  <c:v>Total Ausländer</c:v>
                </c:pt>
                <c:pt idx="1">
                  <c:v>Total Schweizer</c:v>
                </c:pt>
              </c:strCache>
            </c:strRef>
          </c:cat>
          <c:val>
            <c:numRef>
              <c:f>Schule2!$F$45:$F$46</c:f>
              <c:numCache>
                <c:formatCode>0.00%\ \ </c:formatCode>
                <c:ptCount val="2"/>
                <c:pt idx="0">
                  <c:v>0.54471544715447151</c:v>
                </c:pt>
                <c:pt idx="1">
                  <c:v>0.45528455284552843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4EC-4B6D-A5AA-F8A7355FD74F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BEE1F6"/>
    </a:solidFill>
    <a:ln w="12700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de-CH"/>
              <a:t>Bestand an Medien</a:t>
            </a:r>
          </a:p>
        </c:rich>
      </c:tx>
      <c:layout>
        <c:manualLayout>
          <c:xMode val="edge"/>
          <c:yMode val="edge"/>
          <c:x val="0.39638157894736842"/>
          <c:y val="3.519061583577713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hPercent val="56"/>
      <c:rotY val="20"/>
      <c:depthPercent val="2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sideWall>
    <c:backWall>
      <c:thickness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8.7171052631578941E-2"/>
          <c:y val="0.14369501466275661"/>
          <c:w val="0.75164473684210531"/>
          <c:h val="0.67448680351906154"/>
        </c:manualLayout>
      </c:layout>
      <c:bar3DChart>
        <c:barDir val="col"/>
        <c:grouping val="stacked"/>
        <c:varyColors val="0"/>
        <c:ser>
          <c:idx val="0"/>
          <c:order val="0"/>
          <c:tx>
            <c:strRef>
              <c:f>'Präsid(Z)'!$C$2</c:f>
              <c:strCache>
                <c:ptCount val="1"/>
                <c:pt idx="0">
                  <c:v>Bücher</c:v>
                </c:pt>
              </c:strCache>
            </c:strRef>
          </c:tx>
          <c:spPr>
            <a:solidFill>
              <a:srgbClr val="A6D7F3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'Präsid(Z)'!$A$3:$A$15</c:f>
              <c:numCache>
                <c:formatCode>General</c:formatCode>
                <c:ptCount val="13"/>
                <c:pt idx="0">
                  <c:v>90</c:v>
                </c:pt>
                <c:pt idx="1">
                  <c:v>91</c:v>
                </c:pt>
                <c:pt idx="2">
                  <c:v>92</c:v>
                </c:pt>
                <c:pt idx="3">
                  <c:v>93</c:v>
                </c:pt>
                <c:pt idx="4">
                  <c:v>94</c:v>
                </c:pt>
                <c:pt idx="5">
                  <c:v>95</c:v>
                </c:pt>
                <c:pt idx="6">
                  <c:v>96</c:v>
                </c:pt>
                <c:pt idx="7" formatCode="#,##0">
                  <c:v>97</c:v>
                </c:pt>
                <c:pt idx="8" formatCode="#,##0">
                  <c:v>98</c:v>
                </c:pt>
                <c:pt idx="9">
                  <c:v>99</c:v>
                </c:pt>
                <c:pt idx="10" formatCode="00">
                  <c:v>0</c:v>
                </c:pt>
                <c:pt idx="11" formatCode="00">
                  <c:v>1</c:v>
                </c:pt>
                <c:pt idx="12" formatCode="00">
                  <c:v>2</c:v>
                </c:pt>
              </c:numCache>
            </c:numRef>
          </c:cat>
          <c:val>
            <c:numRef>
              <c:f>'Präsid(Z)'!$C$3:$C$15</c:f>
              <c:numCache>
                <c:formatCode>#,##0</c:formatCode>
                <c:ptCount val="13"/>
                <c:pt idx="0">
                  <c:v>15247</c:v>
                </c:pt>
                <c:pt idx="1">
                  <c:v>15917</c:v>
                </c:pt>
                <c:pt idx="2">
                  <c:v>16485</c:v>
                </c:pt>
                <c:pt idx="3">
                  <c:v>16791</c:v>
                </c:pt>
                <c:pt idx="4">
                  <c:v>16680</c:v>
                </c:pt>
                <c:pt idx="5">
                  <c:v>16714</c:v>
                </c:pt>
                <c:pt idx="6">
                  <c:v>16475</c:v>
                </c:pt>
                <c:pt idx="7">
                  <c:v>17260</c:v>
                </c:pt>
                <c:pt idx="8">
                  <c:v>17568</c:v>
                </c:pt>
                <c:pt idx="9">
                  <c:v>17571</c:v>
                </c:pt>
                <c:pt idx="10">
                  <c:v>17473</c:v>
                </c:pt>
                <c:pt idx="11">
                  <c:v>17599</c:v>
                </c:pt>
                <c:pt idx="12">
                  <c:v>16887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77C-4A34-8F0A-4F1E6EDF07B7}"/>
            </c:ext>
          </c:extLst>
        </c:ser>
        <c:ser>
          <c:idx val="1"/>
          <c:order val="1"/>
          <c:tx>
            <c:strRef>
              <c:f>'Präsid(Z)'!$D$2</c:f>
              <c:strCache>
                <c:ptCount val="1"/>
                <c:pt idx="0">
                  <c:v>Kassetten</c:v>
                </c:pt>
              </c:strCache>
            </c:strRef>
          </c:tx>
          <c:spPr>
            <a:solidFill>
              <a:srgbClr val="A7A7A7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'Präsid(Z)'!$A$3:$A$15</c:f>
              <c:numCache>
                <c:formatCode>General</c:formatCode>
                <c:ptCount val="13"/>
                <c:pt idx="0">
                  <c:v>90</c:v>
                </c:pt>
                <c:pt idx="1">
                  <c:v>91</c:v>
                </c:pt>
                <c:pt idx="2">
                  <c:v>92</c:v>
                </c:pt>
                <c:pt idx="3">
                  <c:v>93</c:v>
                </c:pt>
                <c:pt idx="4">
                  <c:v>94</c:v>
                </c:pt>
                <c:pt idx="5">
                  <c:v>95</c:v>
                </c:pt>
                <c:pt idx="6">
                  <c:v>96</c:v>
                </c:pt>
                <c:pt idx="7" formatCode="#,##0">
                  <c:v>97</c:v>
                </c:pt>
                <c:pt idx="8" formatCode="#,##0">
                  <c:v>98</c:v>
                </c:pt>
                <c:pt idx="9">
                  <c:v>99</c:v>
                </c:pt>
                <c:pt idx="10" formatCode="00">
                  <c:v>0</c:v>
                </c:pt>
                <c:pt idx="11" formatCode="00">
                  <c:v>1</c:v>
                </c:pt>
                <c:pt idx="12" formatCode="00">
                  <c:v>2</c:v>
                </c:pt>
              </c:numCache>
            </c:numRef>
          </c:cat>
          <c:val>
            <c:numRef>
              <c:f>'Präsid(Z)'!$D$3:$D$15</c:f>
              <c:numCache>
                <c:formatCode>#,##0</c:formatCode>
                <c:ptCount val="13"/>
                <c:pt idx="0">
                  <c:v>1696</c:v>
                </c:pt>
                <c:pt idx="1">
                  <c:v>1674</c:v>
                </c:pt>
                <c:pt idx="2">
                  <c:v>1748</c:v>
                </c:pt>
                <c:pt idx="3">
                  <c:v>1727</c:v>
                </c:pt>
                <c:pt idx="4">
                  <c:v>1730</c:v>
                </c:pt>
                <c:pt idx="5">
                  <c:v>1692</c:v>
                </c:pt>
                <c:pt idx="6">
                  <c:v>1682</c:v>
                </c:pt>
                <c:pt idx="7">
                  <c:v>1509</c:v>
                </c:pt>
                <c:pt idx="8">
                  <c:v>1465</c:v>
                </c:pt>
                <c:pt idx="9">
                  <c:v>1477</c:v>
                </c:pt>
                <c:pt idx="10">
                  <c:v>1480</c:v>
                </c:pt>
                <c:pt idx="11">
                  <c:v>1295</c:v>
                </c:pt>
                <c:pt idx="12">
                  <c:v>1255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77C-4A34-8F0A-4F1E6EDF07B7}"/>
            </c:ext>
          </c:extLst>
        </c:ser>
        <c:ser>
          <c:idx val="2"/>
          <c:order val="2"/>
          <c:tx>
            <c:strRef>
              <c:f>'Präsid(Z)'!$E$2</c:f>
              <c:strCache>
                <c:ptCount val="1"/>
                <c:pt idx="0">
                  <c:v>CD</c:v>
                </c:pt>
              </c:strCache>
            </c:strRef>
          </c:tx>
          <c:spPr>
            <a:solidFill>
              <a:srgbClr val="2AACE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'Präsid(Z)'!$A$3:$A$15</c:f>
              <c:numCache>
                <c:formatCode>General</c:formatCode>
                <c:ptCount val="13"/>
                <c:pt idx="0">
                  <c:v>90</c:v>
                </c:pt>
                <c:pt idx="1">
                  <c:v>91</c:v>
                </c:pt>
                <c:pt idx="2">
                  <c:v>92</c:v>
                </c:pt>
                <c:pt idx="3">
                  <c:v>93</c:v>
                </c:pt>
                <c:pt idx="4">
                  <c:v>94</c:v>
                </c:pt>
                <c:pt idx="5">
                  <c:v>95</c:v>
                </c:pt>
                <c:pt idx="6">
                  <c:v>96</c:v>
                </c:pt>
                <c:pt idx="7" formatCode="#,##0">
                  <c:v>97</c:v>
                </c:pt>
                <c:pt idx="8" formatCode="#,##0">
                  <c:v>98</c:v>
                </c:pt>
                <c:pt idx="9">
                  <c:v>99</c:v>
                </c:pt>
                <c:pt idx="10" formatCode="00">
                  <c:v>0</c:v>
                </c:pt>
                <c:pt idx="11" formatCode="00">
                  <c:v>1</c:v>
                </c:pt>
                <c:pt idx="12" formatCode="00">
                  <c:v>2</c:v>
                </c:pt>
              </c:numCache>
            </c:numRef>
          </c:cat>
          <c:val>
            <c:numRef>
              <c:f>'Präsid(Z)'!$E$3:$E$15</c:f>
              <c:numCache>
                <c:formatCode>#,##0</c:formatCode>
                <c:ptCount val="13"/>
                <c:pt idx="0">
                  <c:v>385</c:v>
                </c:pt>
                <c:pt idx="1">
                  <c:v>511</c:v>
                </c:pt>
                <c:pt idx="2">
                  <c:v>642</c:v>
                </c:pt>
                <c:pt idx="3">
                  <c:v>764</c:v>
                </c:pt>
                <c:pt idx="4">
                  <c:v>879</c:v>
                </c:pt>
                <c:pt idx="5">
                  <c:v>1013</c:v>
                </c:pt>
                <c:pt idx="6">
                  <c:v>1119</c:v>
                </c:pt>
                <c:pt idx="7">
                  <c:v>1035</c:v>
                </c:pt>
                <c:pt idx="8">
                  <c:v>1102</c:v>
                </c:pt>
                <c:pt idx="9">
                  <c:v>1161</c:v>
                </c:pt>
                <c:pt idx="10">
                  <c:v>1184</c:v>
                </c:pt>
                <c:pt idx="11">
                  <c:v>1231</c:v>
                </c:pt>
                <c:pt idx="12">
                  <c:v>1340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77C-4A34-8F0A-4F1E6EDF07B7}"/>
            </c:ext>
          </c:extLst>
        </c:ser>
        <c:ser>
          <c:idx val="3"/>
          <c:order val="3"/>
          <c:tx>
            <c:strRef>
              <c:f>'Präsid(Z)'!$F$2</c:f>
              <c:strCache>
                <c:ptCount val="1"/>
                <c:pt idx="0">
                  <c:v>Spiele</c:v>
                </c:pt>
              </c:strCache>
            </c:strRef>
          </c:tx>
          <c:spPr>
            <a:solidFill>
              <a:srgbClr val="E1E1E1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'Präsid(Z)'!$A$3:$A$15</c:f>
              <c:numCache>
                <c:formatCode>General</c:formatCode>
                <c:ptCount val="13"/>
                <c:pt idx="0">
                  <c:v>90</c:v>
                </c:pt>
                <c:pt idx="1">
                  <c:v>91</c:v>
                </c:pt>
                <c:pt idx="2">
                  <c:v>92</c:v>
                </c:pt>
                <c:pt idx="3">
                  <c:v>93</c:v>
                </c:pt>
                <c:pt idx="4">
                  <c:v>94</c:v>
                </c:pt>
                <c:pt idx="5">
                  <c:v>95</c:v>
                </c:pt>
                <c:pt idx="6">
                  <c:v>96</c:v>
                </c:pt>
                <c:pt idx="7" formatCode="#,##0">
                  <c:v>97</c:v>
                </c:pt>
                <c:pt idx="8" formatCode="#,##0">
                  <c:v>98</c:v>
                </c:pt>
                <c:pt idx="9">
                  <c:v>99</c:v>
                </c:pt>
                <c:pt idx="10" formatCode="00">
                  <c:v>0</c:v>
                </c:pt>
                <c:pt idx="11" formatCode="00">
                  <c:v>1</c:v>
                </c:pt>
                <c:pt idx="12" formatCode="00">
                  <c:v>2</c:v>
                </c:pt>
              </c:numCache>
            </c:numRef>
          </c:cat>
          <c:val>
            <c:numRef>
              <c:f>'Präsid(Z)'!$F$3:$F$15</c:f>
              <c:numCache>
                <c:formatCode>#,##0</c:formatCode>
                <c:ptCount val="13"/>
                <c:pt idx="0">
                  <c:v>350</c:v>
                </c:pt>
                <c:pt idx="1">
                  <c:v>368</c:v>
                </c:pt>
                <c:pt idx="2">
                  <c:v>383</c:v>
                </c:pt>
                <c:pt idx="3">
                  <c:v>405</c:v>
                </c:pt>
                <c:pt idx="4">
                  <c:v>428</c:v>
                </c:pt>
                <c:pt idx="5">
                  <c:v>448</c:v>
                </c:pt>
                <c:pt idx="6">
                  <c:v>428</c:v>
                </c:pt>
                <c:pt idx="7">
                  <c:v>392</c:v>
                </c:pt>
                <c:pt idx="8">
                  <c:v>392</c:v>
                </c:pt>
                <c:pt idx="9" formatCode="General">
                  <c:v>393</c:v>
                </c:pt>
                <c:pt idx="10">
                  <c:v>373</c:v>
                </c:pt>
                <c:pt idx="11">
                  <c:v>351</c:v>
                </c:pt>
                <c:pt idx="12">
                  <c:v>376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77C-4A34-8F0A-4F1E6EDF07B7}"/>
            </c:ext>
          </c:extLst>
        </c:ser>
        <c:ser>
          <c:idx val="4"/>
          <c:order val="4"/>
          <c:tx>
            <c:strRef>
              <c:f>'Präsid(Z)'!$G$2</c:f>
              <c:strCache>
                <c:ptCount val="1"/>
                <c:pt idx="0">
                  <c:v>Zeitschriften</c:v>
                </c:pt>
              </c:strCache>
            </c:strRef>
          </c:tx>
          <c:spPr>
            <a:solidFill>
              <a:srgbClr val="55B7E9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'Präsid(Z)'!$A$3:$A$15</c:f>
              <c:numCache>
                <c:formatCode>General</c:formatCode>
                <c:ptCount val="13"/>
                <c:pt idx="0">
                  <c:v>90</c:v>
                </c:pt>
                <c:pt idx="1">
                  <c:v>91</c:v>
                </c:pt>
                <c:pt idx="2">
                  <c:v>92</c:v>
                </c:pt>
                <c:pt idx="3">
                  <c:v>93</c:v>
                </c:pt>
                <c:pt idx="4">
                  <c:v>94</c:v>
                </c:pt>
                <c:pt idx="5">
                  <c:v>95</c:v>
                </c:pt>
                <c:pt idx="6">
                  <c:v>96</c:v>
                </c:pt>
                <c:pt idx="7" formatCode="#,##0">
                  <c:v>97</c:v>
                </c:pt>
                <c:pt idx="8" formatCode="#,##0">
                  <c:v>98</c:v>
                </c:pt>
                <c:pt idx="9">
                  <c:v>99</c:v>
                </c:pt>
                <c:pt idx="10" formatCode="00">
                  <c:v>0</c:v>
                </c:pt>
                <c:pt idx="11" formatCode="00">
                  <c:v>1</c:v>
                </c:pt>
                <c:pt idx="12" formatCode="00">
                  <c:v>2</c:v>
                </c:pt>
              </c:numCache>
            </c:numRef>
          </c:cat>
          <c:val>
            <c:numRef>
              <c:f>'Präsid(Z)'!$G$3:$G$15</c:f>
              <c:numCache>
                <c:formatCode>General</c:formatCode>
                <c:ptCount val="13"/>
                <c:pt idx="5">
                  <c:v>30</c:v>
                </c:pt>
                <c:pt idx="6">
                  <c:v>31</c:v>
                </c:pt>
                <c:pt idx="7" formatCode="#,##0">
                  <c:v>34</c:v>
                </c:pt>
                <c:pt idx="9">
                  <c:v>33</c:v>
                </c:pt>
                <c:pt idx="10" formatCode="#,##0">
                  <c:v>34</c:v>
                </c:pt>
                <c:pt idx="11" formatCode="#,##0">
                  <c:v>31</c:v>
                </c:pt>
                <c:pt idx="12" formatCode="#,##0">
                  <c:v>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577C-4A34-8F0A-4F1E6EDF07B7}"/>
            </c:ext>
          </c:extLst>
        </c:ser>
        <c:ser>
          <c:idx val="5"/>
          <c:order val="5"/>
          <c:tx>
            <c:strRef>
              <c:f>'Präsid(Z)'!$H$2</c:f>
              <c:strCache>
                <c:ptCount val="1"/>
                <c:pt idx="0">
                  <c:v>CD-Rom</c:v>
                </c:pt>
              </c:strCache>
            </c:strRef>
          </c:tx>
          <c:spPr>
            <a:solidFill>
              <a:srgbClr val="6E6E6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'Präsid(Z)'!$A$3:$A$15</c:f>
              <c:numCache>
                <c:formatCode>General</c:formatCode>
                <c:ptCount val="13"/>
                <c:pt idx="0">
                  <c:v>90</c:v>
                </c:pt>
                <c:pt idx="1">
                  <c:v>91</c:v>
                </c:pt>
                <c:pt idx="2">
                  <c:v>92</c:v>
                </c:pt>
                <c:pt idx="3">
                  <c:v>93</c:v>
                </c:pt>
                <c:pt idx="4">
                  <c:v>94</c:v>
                </c:pt>
                <c:pt idx="5">
                  <c:v>95</c:v>
                </c:pt>
                <c:pt idx="6">
                  <c:v>96</c:v>
                </c:pt>
                <c:pt idx="7" formatCode="#,##0">
                  <c:v>97</c:v>
                </c:pt>
                <c:pt idx="8" formatCode="#,##0">
                  <c:v>98</c:v>
                </c:pt>
                <c:pt idx="9">
                  <c:v>99</c:v>
                </c:pt>
                <c:pt idx="10" formatCode="00">
                  <c:v>0</c:v>
                </c:pt>
                <c:pt idx="11" formatCode="00">
                  <c:v>1</c:v>
                </c:pt>
                <c:pt idx="12" formatCode="00">
                  <c:v>2</c:v>
                </c:pt>
              </c:numCache>
            </c:numRef>
          </c:cat>
          <c:val>
            <c:numRef>
              <c:f>'Präsid(Z)'!$H$3:$H$15</c:f>
              <c:numCache>
                <c:formatCode>General</c:formatCode>
                <c:ptCount val="13"/>
                <c:pt idx="7" formatCode="#,##0">
                  <c:v>33</c:v>
                </c:pt>
                <c:pt idx="8" formatCode="#,##0">
                  <c:v>83</c:v>
                </c:pt>
                <c:pt idx="9">
                  <c:v>131</c:v>
                </c:pt>
                <c:pt idx="10" formatCode="#,##0">
                  <c:v>181</c:v>
                </c:pt>
                <c:pt idx="11" formatCode="#,##0">
                  <c:v>216</c:v>
                </c:pt>
                <c:pt idx="12" formatCode="#,##0">
                  <c:v>251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577C-4A34-8F0A-4F1E6EDF07B7}"/>
            </c:ext>
          </c:extLst>
        </c:ser>
        <c:ser>
          <c:idx val="6"/>
          <c:order val="6"/>
          <c:tx>
            <c:strRef>
              <c:f>'Präsid(Z)'!$I$2</c:f>
              <c:strCache>
                <c:ptCount val="1"/>
                <c:pt idx="0">
                  <c:v>Video</c:v>
                </c:pt>
              </c:strCache>
            </c:strRef>
          </c:tx>
          <c:spPr>
            <a:solidFill>
              <a:srgbClr val="00A0DD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'Präsid(Z)'!$A$3:$A$15</c:f>
              <c:numCache>
                <c:formatCode>General</c:formatCode>
                <c:ptCount val="13"/>
                <c:pt idx="0">
                  <c:v>90</c:v>
                </c:pt>
                <c:pt idx="1">
                  <c:v>91</c:v>
                </c:pt>
                <c:pt idx="2">
                  <c:v>92</c:v>
                </c:pt>
                <c:pt idx="3">
                  <c:v>93</c:v>
                </c:pt>
                <c:pt idx="4">
                  <c:v>94</c:v>
                </c:pt>
                <c:pt idx="5">
                  <c:v>95</c:v>
                </c:pt>
                <c:pt idx="6">
                  <c:v>96</c:v>
                </c:pt>
                <c:pt idx="7" formatCode="#,##0">
                  <c:v>97</c:v>
                </c:pt>
                <c:pt idx="8" formatCode="#,##0">
                  <c:v>98</c:v>
                </c:pt>
                <c:pt idx="9">
                  <c:v>99</c:v>
                </c:pt>
                <c:pt idx="10" formatCode="00">
                  <c:v>0</c:v>
                </c:pt>
                <c:pt idx="11" formatCode="00">
                  <c:v>1</c:v>
                </c:pt>
                <c:pt idx="12" formatCode="00">
                  <c:v>2</c:v>
                </c:pt>
              </c:numCache>
            </c:numRef>
          </c:cat>
          <c:val>
            <c:numRef>
              <c:f>'Präsid(Z)'!$I$3:$I$15</c:f>
              <c:numCache>
                <c:formatCode>General</c:formatCode>
                <c:ptCount val="13"/>
                <c:pt idx="9">
                  <c:v>157</c:v>
                </c:pt>
                <c:pt idx="10" formatCode="#,##0">
                  <c:v>287</c:v>
                </c:pt>
                <c:pt idx="11" formatCode="#,##0">
                  <c:v>387</c:v>
                </c:pt>
                <c:pt idx="12" formatCode="#,##0">
                  <c:v>460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577C-4A34-8F0A-4F1E6EDF07B7}"/>
            </c:ext>
          </c:extLst>
        </c:ser>
        <c:ser>
          <c:idx val="7"/>
          <c:order val="7"/>
          <c:tx>
            <c:strRef>
              <c:f>'Präsid(Z)'!$J$2</c:f>
              <c:strCache>
                <c:ptCount val="1"/>
                <c:pt idx="0">
                  <c:v>DVD</c:v>
                </c:pt>
              </c:strCache>
            </c:strRef>
          </c:tx>
          <c:spPr>
            <a:solidFill>
              <a:srgbClr val="BEBEB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'Präsid(Z)'!$A$3:$A$15</c:f>
              <c:numCache>
                <c:formatCode>General</c:formatCode>
                <c:ptCount val="13"/>
                <c:pt idx="0">
                  <c:v>90</c:v>
                </c:pt>
                <c:pt idx="1">
                  <c:v>91</c:v>
                </c:pt>
                <c:pt idx="2">
                  <c:v>92</c:v>
                </c:pt>
                <c:pt idx="3">
                  <c:v>93</c:v>
                </c:pt>
                <c:pt idx="4">
                  <c:v>94</c:v>
                </c:pt>
                <c:pt idx="5">
                  <c:v>95</c:v>
                </c:pt>
                <c:pt idx="6">
                  <c:v>96</c:v>
                </c:pt>
                <c:pt idx="7" formatCode="#,##0">
                  <c:v>97</c:v>
                </c:pt>
                <c:pt idx="8" formatCode="#,##0">
                  <c:v>98</c:v>
                </c:pt>
                <c:pt idx="9">
                  <c:v>99</c:v>
                </c:pt>
                <c:pt idx="10" formatCode="00">
                  <c:v>0</c:v>
                </c:pt>
                <c:pt idx="11" formatCode="00">
                  <c:v>1</c:v>
                </c:pt>
                <c:pt idx="12" formatCode="00">
                  <c:v>2</c:v>
                </c:pt>
              </c:numCache>
            </c:numRef>
          </c:cat>
          <c:val>
            <c:numRef>
              <c:f>'Präsid(Z)'!$J$3:$J$15</c:f>
              <c:numCache>
                <c:formatCode>General</c:formatCode>
                <c:ptCount val="13"/>
                <c:pt idx="11" formatCode="#,##0">
                  <c:v>112</c:v>
                </c:pt>
                <c:pt idx="12" formatCode="#,##0">
                  <c:v>211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77C-4A34-8F0A-4F1E6EDF07B7}"/>
            </c:ext>
          </c:extLst>
        </c:ser>
        <c:ser>
          <c:idx val="8"/>
          <c:order val="8"/>
          <c:tx>
            <c:strRef>
              <c:f>'Präsid(Z)'!$K$2</c:f>
              <c:strCache>
                <c:ptCount val="1"/>
                <c:pt idx="0">
                  <c:v>Hörbücher</c:v>
                </c:pt>
              </c:strCache>
            </c:strRef>
          </c:tx>
          <c:spPr>
            <a:solidFill>
              <a:srgbClr val="377898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'Präsid(Z)'!$A$3:$A$15</c:f>
              <c:numCache>
                <c:formatCode>General</c:formatCode>
                <c:ptCount val="13"/>
                <c:pt idx="0">
                  <c:v>90</c:v>
                </c:pt>
                <c:pt idx="1">
                  <c:v>91</c:v>
                </c:pt>
                <c:pt idx="2">
                  <c:v>92</c:v>
                </c:pt>
                <c:pt idx="3">
                  <c:v>93</c:v>
                </c:pt>
                <c:pt idx="4">
                  <c:v>94</c:v>
                </c:pt>
                <c:pt idx="5">
                  <c:v>95</c:v>
                </c:pt>
                <c:pt idx="6">
                  <c:v>96</c:v>
                </c:pt>
                <c:pt idx="7" formatCode="#,##0">
                  <c:v>97</c:v>
                </c:pt>
                <c:pt idx="8" formatCode="#,##0">
                  <c:v>98</c:v>
                </c:pt>
                <c:pt idx="9">
                  <c:v>99</c:v>
                </c:pt>
                <c:pt idx="10" formatCode="00">
                  <c:v>0</c:v>
                </c:pt>
                <c:pt idx="11" formatCode="00">
                  <c:v>1</c:v>
                </c:pt>
                <c:pt idx="12" formatCode="00">
                  <c:v>2</c:v>
                </c:pt>
              </c:numCache>
            </c:numRef>
          </c:cat>
          <c:val>
            <c:numRef>
              <c:f>'Präsid(Z)'!$K$3:$K$15</c:f>
              <c:numCache>
                <c:formatCode>General</c:formatCode>
                <c:ptCount val="13"/>
                <c:pt idx="11" formatCode="#,##0">
                  <c:v>35</c:v>
                </c:pt>
                <c:pt idx="12" formatCode="#,##0">
                  <c:v>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577C-4A34-8F0A-4F1E6EDF07B7}"/>
            </c:ext>
          </c:extLst>
        </c:ser>
        <c:ser>
          <c:idx val="9"/>
          <c:order val="9"/>
          <c:tx>
            <c:strRef>
              <c:f>'Präsid(Z)'!$L$2</c:f>
              <c:strCache>
                <c:ptCount val="1"/>
                <c:pt idx="0">
                  <c:v>PlayStation</c:v>
                </c:pt>
              </c:strCache>
            </c:strRef>
          </c:tx>
          <c:spPr>
            <a:solidFill>
              <a:srgbClr val="C3D8E5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'Präsid(Z)'!$A$3:$A$15</c:f>
              <c:numCache>
                <c:formatCode>General</c:formatCode>
                <c:ptCount val="13"/>
                <c:pt idx="0">
                  <c:v>90</c:v>
                </c:pt>
                <c:pt idx="1">
                  <c:v>91</c:v>
                </c:pt>
                <c:pt idx="2">
                  <c:v>92</c:v>
                </c:pt>
                <c:pt idx="3">
                  <c:v>93</c:v>
                </c:pt>
                <c:pt idx="4">
                  <c:v>94</c:v>
                </c:pt>
                <c:pt idx="5">
                  <c:v>95</c:v>
                </c:pt>
                <c:pt idx="6">
                  <c:v>96</c:v>
                </c:pt>
                <c:pt idx="7" formatCode="#,##0">
                  <c:v>97</c:v>
                </c:pt>
                <c:pt idx="8" formatCode="#,##0">
                  <c:v>98</c:v>
                </c:pt>
                <c:pt idx="9">
                  <c:v>99</c:v>
                </c:pt>
                <c:pt idx="10" formatCode="00">
                  <c:v>0</c:v>
                </c:pt>
                <c:pt idx="11" formatCode="00">
                  <c:v>1</c:v>
                </c:pt>
                <c:pt idx="12" formatCode="00">
                  <c:v>2</c:v>
                </c:pt>
              </c:numCache>
            </c:numRef>
          </c:cat>
          <c:val>
            <c:numRef>
              <c:f>'Präsid(Z)'!$L$3:$L$15</c:f>
              <c:numCache>
                <c:formatCode>General</c:formatCode>
                <c:ptCount val="13"/>
                <c:pt idx="12" formatCode="#,##0">
                  <c:v>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577C-4A34-8F0A-4F1E6EDF07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gapDepth val="0"/>
        <c:shape val="box"/>
        <c:axId val="1519002704"/>
        <c:axId val="1"/>
        <c:axId val="0"/>
      </c:bar3DChart>
      <c:catAx>
        <c:axId val="151900270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de-CH"/>
                  <a:t>Jahre</a:t>
                </a:r>
              </a:p>
            </c:rich>
          </c:tx>
          <c:layout>
            <c:manualLayout>
              <c:xMode val="edge"/>
              <c:yMode val="edge"/>
              <c:x val="0.42269736842105265"/>
              <c:y val="0.88269794721407624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220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19002704"/>
        <c:crosses val="autoZero"/>
        <c:crossBetween val="between"/>
        <c:majorUnit val="2000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5197368421052633"/>
          <c:y val="0.14076246334310852"/>
          <c:w val="0.12993421052631579"/>
          <c:h val="0.56011730205278587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de-DE"/>
        </a:p>
      </c:txPr>
    </c:legend>
    <c:plotVisOnly val="1"/>
    <c:dispBlanksAs val="gap"/>
    <c:showDLblsOverMax val="0"/>
  </c:chart>
  <c:spPr>
    <a:solidFill>
      <a:srgbClr val="BEE1F6"/>
    </a:solidFill>
    <a:ln w="12700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>
      <c:oddHeader>&amp;B</c:oddHeader>
      <c:oddFooter>Seite &amp;S</c:oddFooter>
    </c:headerFooter>
    <c:pageMargins b="0.984251969" l="0.78740157499999996" r="0.78740157499999996" t="0.984251969" header="0.4921259845" footer="0.4921259845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de-CH"/>
              <a:t>Ausleihungen von Medien</a:t>
            </a:r>
          </a:p>
        </c:rich>
      </c:tx>
      <c:layout>
        <c:manualLayout>
          <c:xMode val="edge"/>
          <c:yMode val="edge"/>
          <c:x val="0.36243851230960433"/>
          <c:y val="3.5087819489616139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hPercent val="56"/>
      <c:rotY val="20"/>
      <c:depthPercent val="2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sideWall>
    <c:backWall>
      <c:thickness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8.7314732510950135E-2"/>
          <c:y val="0.14327526291593257"/>
          <c:w val="0.75123618915081625"/>
          <c:h val="0.67544052517511077"/>
        </c:manualLayout>
      </c:layout>
      <c:bar3DChart>
        <c:barDir val="col"/>
        <c:grouping val="stacked"/>
        <c:varyColors val="0"/>
        <c:ser>
          <c:idx val="0"/>
          <c:order val="0"/>
          <c:tx>
            <c:strRef>
              <c:f>'Präsid(Z)'!$C$21</c:f>
              <c:strCache>
                <c:ptCount val="1"/>
                <c:pt idx="0">
                  <c:v>Bücher</c:v>
                </c:pt>
              </c:strCache>
            </c:strRef>
          </c:tx>
          <c:spPr>
            <a:solidFill>
              <a:srgbClr val="A6D7F3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'Präsid(Z)'!$A$22:$A$34</c:f>
              <c:numCache>
                <c:formatCode>General</c:formatCode>
                <c:ptCount val="13"/>
                <c:pt idx="0">
                  <c:v>90</c:v>
                </c:pt>
                <c:pt idx="1">
                  <c:v>91</c:v>
                </c:pt>
                <c:pt idx="2">
                  <c:v>92</c:v>
                </c:pt>
                <c:pt idx="3">
                  <c:v>93</c:v>
                </c:pt>
                <c:pt idx="4">
                  <c:v>94</c:v>
                </c:pt>
                <c:pt idx="5">
                  <c:v>95</c:v>
                </c:pt>
                <c:pt idx="6">
                  <c:v>96</c:v>
                </c:pt>
                <c:pt idx="7" formatCode="#,##0">
                  <c:v>97</c:v>
                </c:pt>
                <c:pt idx="8" formatCode="#,##0">
                  <c:v>98</c:v>
                </c:pt>
                <c:pt idx="9">
                  <c:v>99</c:v>
                </c:pt>
                <c:pt idx="10" formatCode="00">
                  <c:v>0</c:v>
                </c:pt>
                <c:pt idx="11" formatCode="00">
                  <c:v>1</c:v>
                </c:pt>
                <c:pt idx="12" formatCode="00">
                  <c:v>2</c:v>
                </c:pt>
              </c:numCache>
            </c:numRef>
          </c:cat>
          <c:val>
            <c:numRef>
              <c:f>'Präsid(Z)'!$C$22:$C$34</c:f>
              <c:numCache>
                <c:formatCode>#,##0</c:formatCode>
                <c:ptCount val="13"/>
                <c:pt idx="0">
                  <c:v>22361</c:v>
                </c:pt>
                <c:pt idx="1">
                  <c:v>24012</c:v>
                </c:pt>
                <c:pt idx="2">
                  <c:v>25565</c:v>
                </c:pt>
                <c:pt idx="3">
                  <c:v>27616</c:v>
                </c:pt>
                <c:pt idx="4">
                  <c:v>29859</c:v>
                </c:pt>
                <c:pt idx="5">
                  <c:v>28527</c:v>
                </c:pt>
                <c:pt idx="6">
                  <c:v>29101</c:v>
                </c:pt>
                <c:pt idx="7">
                  <c:v>30701</c:v>
                </c:pt>
                <c:pt idx="8">
                  <c:v>30751</c:v>
                </c:pt>
                <c:pt idx="9">
                  <c:v>30853</c:v>
                </c:pt>
                <c:pt idx="10">
                  <c:v>28350</c:v>
                </c:pt>
                <c:pt idx="11">
                  <c:v>29823</c:v>
                </c:pt>
                <c:pt idx="12">
                  <c:v>30822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670-4C27-94CF-60B7922FFC62}"/>
            </c:ext>
          </c:extLst>
        </c:ser>
        <c:ser>
          <c:idx val="1"/>
          <c:order val="1"/>
          <c:tx>
            <c:strRef>
              <c:f>'Präsid(Z)'!$D$21</c:f>
              <c:strCache>
                <c:ptCount val="1"/>
                <c:pt idx="0">
                  <c:v>Kassetten</c:v>
                </c:pt>
              </c:strCache>
            </c:strRef>
          </c:tx>
          <c:spPr>
            <a:solidFill>
              <a:srgbClr val="A7A7A7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'Präsid(Z)'!$A$22:$A$34</c:f>
              <c:numCache>
                <c:formatCode>General</c:formatCode>
                <c:ptCount val="13"/>
                <c:pt idx="0">
                  <c:v>90</c:v>
                </c:pt>
                <c:pt idx="1">
                  <c:v>91</c:v>
                </c:pt>
                <c:pt idx="2">
                  <c:v>92</c:v>
                </c:pt>
                <c:pt idx="3">
                  <c:v>93</c:v>
                </c:pt>
                <c:pt idx="4">
                  <c:v>94</c:v>
                </c:pt>
                <c:pt idx="5">
                  <c:v>95</c:v>
                </c:pt>
                <c:pt idx="6">
                  <c:v>96</c:v>
                </c:pt>
                <c:pt idx="7" formatCode="#,##0">
                  <c:v>97</c:v>
                </c:pt>
                <c:pt idx="8" formatCode="#,##0">
                  <c:v>98</c:v>
                </c:pt>
                <c:pt idx="9">
                  <c:v>99</c:v>
                </c:pt>
                <c:pt idx="10" formatCode="00">
                  <c:v>0</c:v>
                </c:pt>
                <c:pt idx="11" formatCode="00">
                  <c:v>1</c:v>
                </c:pt>
                <c:pt idx="12" formatCode="00">
                  <c:v>2</c:v>
                </c:pt>
              </c:numCache>
            </c:numRef>
          </c:cat>
          <c:val>
            <c:numRef>
              <c:f>'Präsid(Z)'!$D$22:$D$34</c:f>
              <c:numCache>
                <c:formatCode>#,##0</c:formatCode>
                <c:ptCount val="13"/>
                <c:pt idx="0">
                  <c:v>9415</c:v>
                </c:pt>
                <c:pt idx="1">
                  <c:v>8456</c:v>
                </c:pt>
                <c:pt idx="2">
                  <c:v>8915</c:v>
                </c:pt>
                <c:pt idx="3">
                  <c:v>9880</c:v>
                </c:pt>
                <c:pt idx="4">
                  <c:v>9924</c:v>
                </c:pt>
                <c:pt idx="5">
                  <c:v>9715</c:v>
                </c:pt>
                <c:pt idx="6">
                  <c:v>9031</c:v>
                </c:pt>
                <c:pt idx="7">
                  <c:v>8109</c:v>
                </c:pt>
                <c:pt idx="8">
                  <c:v>7995</c:v>
                </c:pt>
                <c:pt idx="9">
                  <c:v>7950</c:v>
                </c:pt>
                <c:pt idx="10">
                  <c:v>6309</c:v>
                </c:pt>
                <c:pt idx="11">
                  <c:v>6339</c:v>
                </c:pt>
                <c:pt idx="12">
                  <c:v>5211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670-4C27-94CF-60B7922FFC62}"/>
            </c:ext>
          </c:extLst>
        </c:ser>
        <c:ser>
          <c:idx val="2"/>
          <c:order val="2"/>
          <c:tx>
            <c:strRef>
              <c:f>'Präsid(Z)'!$E$21</c:f>
              <c:strCache>
                <c:ptCount val="1"/>
                <c:pt idx="0">
                  <c:v>CD</c:v>
                </c:pt>
              </c:strCache>
            </c:strRef>
          </c:tx>
          <c:spPr>
            <a:solidFill>
              <a:srgbClr val="2AACE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'Präsid(Z)'!$A$22:$A$34</c:f>
              <c:numCache>
                <c:formatCode>General</c:formatCode>
                <c:ptCount val="13"/>
                <c:pt idx="0">
                  <c:v>90</c:v>
                </c:pt>
                <c:pt idx="1">
                  <c:v>91</c:v>
                </c:pt>
                <c:pt idx="2">
                  <c:v>92</c:v>
                </c:pt>
                <c:pt idx="3">
                  <c:v>93</c:v>
                </c:pt>
                <c:pt idx="4">
                  <c:v>94</c:v>
                </c:pt>
                <c:pt idx="5">
                  <c:v>95</c:v>
                </c:pt>
                <c:pt idx="6">
                  <c:v>96</c:v>
                </c:pt>
                <c:pt idx="7" formatCode="#,##0">
                  <c:v>97</c:v>
                </c:pt>
                <c:pt idx="8" formatCode="#,##0">
                  <c:v>98</c:v>
                </c:pt>
                <c:pt idx="9">
                  <c:v>99</c:v>
                </c:pt>
                <c:pt idx="10" formatCode="00">
                  <c:v>0</c:v>
                </c:pt>
                <c:pt idx="11" formatCode="00">
                  <c:v>1</c:v>
                </c:pt>
                <c:pt idx="12" formatCode="00">
                  <c:v>2</c:v>
                </c:pt>
              </c:numCache>
            </c:numRef>
          </c:cat>
          <c:val>
            <c:numRef>
              <c:f>'Präsid(Z)'!$E$22:$E$34</c:f>
              <c:numCache>
                <c:formatCode>#,##0</c:formatCode>
                <c:ptCount val="13"/>
                <c:pt idx="0">
                  <c:v>1415</c:v>
                </c:pt>
                <c:pt idx="1">
                  <c:v>2476</c:v>
                </c:pt>
                <c:pt idx="2">
                  <c:v>3780</c:v>
                </c:pt>
                <c:pt idx="3">
                  <c:v>4933</c:v>
                </c:pt>
                <c:pt idx="4">
                  <c:v>5248</c:v>
                </c:pt>
                <c:pt idx="5">
                  <c:v>5389</c:v>
                </c:pt>
                <c:pt idx="6">
                  <c:v>5371</c:v>
                </c:pt>
                <c:pt idx="7">
                  <c:v>4799</c:v>
                </c:pt>
                <c:pt idx="8">
                  <c:v>5173</c:v>
                </c:pt>
                <c:pt idx="9">
                  <c:v>6104</c:v>
                </c:pt>
                <c:pt idx="10">
                  <c:v>6431</c:v>
                </c:pt>
                <c:pt idx="11">
                  <c:v>6378</c:v>
                </c:pt>
                <c:pt idx="12">
                  <c:v>7250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670-4C27-94CF-60B7922FFC62}"/>
            </c:ext>
          </c:extLst>
        </c:ser>
        <c:ser>
          <c:idx val="3"/>
          <c:order val="3"/>
          <c:tx>
            <c:strRef>
              <c:f>'Präsid(Z)'!$F$21</c:f>
              <c:strCache>
                <c:ptCount val="1"/>
                <c:pt idx="0">
                  <c:v>Spiele</c:v>
                </c:pt>
              </c:strCache>
            </c:strRef>
          </c:tx>
          <c:spPr>
            <a:solidFill>
              <a:srgbClr val="E1E1E1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'Präsid(Z)'!$A$22:$A$34</c:f>
              <c:numCache>
                <c:formatCode>General</c:formatCode>
                <c:ptCount val="13"/>
                <c:pt idx="0">
                  <c:v>90</c:v>
                </c:pt>
                <c:pt idx="1">
                  <c:v>91</c:v>
                </c:pt>
                <c:pt idx="2">
                  <c:v>92</c:v>
                </c:pt>
                <c:pt idx="3">
                  <c:v>93</c:v>
                </c:pt>
                <c:pt idx="4">
                  <c:v>94</c:v>
                </c:pt>
                <c:pt idx="5">
                  <c:v>95</c:v>
                </c:pt>
                <c:pt idx="6">
                  <c:v>96</c:v>
                </c:pt>
                <c:pt idx="7" formatCode="#,##0">
                  <c:v>97</c:v>
                </c:pt>
                <c:pt idx="8" formatCode="#,##0">
                  <c:v>98</c:v>
                </c:pt>
                <c:pt idx="9">
                  <c:v>99</c:v>
                </c:pt>
                <c:pt idx="10" formatCode="00">
                  <c:v>0</c:v>
                </c:pt>
                <c:pt idx="11" formatCode="00">
                  <c:v>1</c:v>
                </c:pt>
                <c:pt idx="12" formatCode="00">
                  <c:v>2</c:v>
                </c:pt>
              </c:numCache>
            </c:numRef>
          </c:cat>
          <c:val>
            <c:numRef>
              <c:f>'Präsid(Z)'!$F$22:$F$34</c:f>
              <c:numCache>
                <c:formatCode>#,##0</c:formatCode>
                <c:ptCount val="13"/>
                <c:pt idx="0">
                  <c:v>1325</c:v>
                </c:pt>
                <c:pt idx="1">
                  <c:v>1350</c:v>
                </c:pt>
                <c:pt idx="2">
                  <c:v>1431</c:v>
                </c:pt>
                <c:pt idx="3">
                  <c:v>1596</c:v>
                </c:pt>
                <c:pt idx="4">
                  <c:v>1672</c:v>
                </c:pt>
                <c:pt idx="5">
                  <c:v>1797</c:v>
                </c:pt>
                <c:pt idx="6">
                  <c:v>1928</c:v>
                </c:pt>
                <c:pt idx="7">
                  <c:v>1890</c:v>
                </c:pt>
                <c:pt idx="8">
                  <c:v>1938</c:v>
                </c:pt>
                <c:pt idx="9">
                  <c:v>2059</c:v>
                </c:pt>
                <c:pt idx="10">
                  <c:v>1958</c:v>
                </c:pt>
                <c:pt idx="11">
                  <c:v>2085</c:v>
                </c:pt>
                <c:pt idx="12">
                  <c:v>2145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670-4C27-94CF-60B7922FFC62}"/>
            </c:ext>
          </c:extLst>
        </c:ser>
        <c:ser>
          <c:idx val="4"/>
          <c:order val="4"/>
          <c:tx>
            <c:strRef>
              <c:f>'Präsid(Z)'!$G$21</c:f>
              <c:strCache>
                <c:ptCount val="1"/>
                <c:pt idx="0">
                  <c:v>Zeitschriften</c:v>
                </c:pt>
              </c:strCache>
            </c:strRef>
          </c:tx>
          <c:spPr>
            <a:solidFill>
              <a:srgbClr val="55B7E9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'Präsid(Z)'!$A$22:$A$34</c:f>
              <c:numCache>
                <c:formatCode>General</c:formatCode>
                <c:ptCount val="13"/>
                <c:pt idx="0">
                  <c:v>90</c:v>
                </c:pt>
                <c:pt idx="1">
                  <c:v>91</c:v>
                </c:pt>
                <c:pt idx="2">
                  <c:v>92</c:v>
                </c:pt>
                <c:pt idx="3">
                  <c:v>93</c:v>
                </c:pt>
                <c:pt idx="4">
                  <c:v>94</c:v>
                </c:pt>
                <c:pt idx="5">
                  <c:v>95</c:v>
                </c:pt>
                <c:pt idx="6">
                  <c:v>96</c:v>
                </c:pt>
                <c:pt idx="7" formatCode="#,##0">
                  <c:v>97</c:v>
                </c:pt>
                <c:pt idx="8" formatCode="#,##0">
                  <c:v>98</c:v>
                </c:pt>
                <c:pt idx="9">
                  <c:v>99</c:v>
                </c:pt>
                <c:pt idx="10" formatCode="00">
                  <c:v>0</c:v>
                </c:pt>
                <c:pt idx="11" formatCode="00">
                  <c:v>1</c:v>
                </c:pt>
                <c:pt idx="12" formatCode="00">
                  <c:v>2</c:v>
                </c:pt>
              </c:numCache>
            </c:numRef>
          </c:cat>
          <c:val>
            <c:numRef>
              <c:f>'Präsid(Z)'!$G$22:$G$34</c:f>
              <c:numCache>
                <c:formatCode>General</c:formatCode>
                <c:ptCount val="13"/>
                <c:pt idx="5" formatCode="#,##0">
                  <c:v>1090</c:v>
                </c:pt>
                <c:pt idx="6" formatCode="#,##0">
                  <c:v>1046</c:v>
                </c:pt>
                <c:pt idx="7" formatCode="#,##0">
                  <c:v>1173</c:v>
                </c:pt>
                <c:pt idx="8" formatCode="#,##0">
                  <c:v>1227</c:v>
                </c:pt>
                <c:pt idx="9" formatCode="#,##0">
                  <c:v>1091</c:v>
                </c:pt>
                <c:pt idx="10" formatCode="#,##0">
                  <c:v>1012</c:v>
                </c:pt>
                <c:pt idx="11" formatCode="#,##0">
                  <c:v>1149</c:v>
                </c:pt>
                <c:pt idx="12" formatCode="#,##0">
                  <c:v>1603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670-4C27-94CF-60B7922FFC62}"/>
            </c:ext>
          </c:extLst>
        </c:ser>
        <c:ser>
          <c:idx val="5"/>
          <c:order val="5"/>
          <c:tx>
            <c:strRef>
              <c:f>'Präsid(Z)'!$H$21</c:f>
              <c:strCache>
                <c:ptCount val="1"/>
                <c:pt idx="0">
                  <c:v>CD-Rom</c:v>
                </c:pt>
              </c:strCache>
            </c:strRef>
          </c:tx>
          <c:spPr>
            <a:solidFill>
              <a:srgbClr val="6E6E6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'Präsid(Z)'!$A$22:$A$34</c:f>
              <c:numCache>
                <c:formatCode>General</c:formatCode>
                <c:ptCount val="13"/>
                <c:pt idx="0">
                  <c:v>90</c:v>
                </c:pt>
                <c:pt idx="1">
                  <c:v>91</c:v>
                </c:pt>
                <c:pt idx="2">
                  <c:v>92</c:v>
                </c:pt>
                <c:pt idx="3">
                  <c:v>93</c:v>
                </c:pt>
                <c:pt idx="4">
                  <c:v>94</c:v>
                </c:pt>
                <c:pt idx="5">
                  <c:v>95</c:v>
                </c:pt>
                <c:pt idx="6">
                  <c:v>96</c:v>
                </c:pt>
                <c:pt idx="7" formatCode="#,##0">
                  <c:v>97</c:v>
                </c:pt>
                <c:pt idx="8" formatCode="#,##0">
                  <c:v>98</c:v>
                </c:pt>
                <c:pt idx="9">
                  <c:v>99</c:v>
                </c:pt>
                <c:pt idx="10" formatCode="00">
                  <c:v>0</c:v>
                </c:pt>
                <c:pt idx="11" formatCode="00">
                  <c:v>1</c:v>
                </c:pt>
                <c:pt idx="12" formatCode="00">
                  <c:v>2</c:v>
                </c:pt>
              </c:numCache>
            </c:numRef>
          </c:cat>
          <c:val>
            <c:numRef>
              <c:f>'Präsid(Z)'!$H$22:$H$34</c:f>
              <c:numCache>
                <c:formatCode>General</c:formatCode>
                <c:ptCount val="13"/>
                <c:pt idx="7" formatCode="#,##0">
                  <c:v>57</c:v>
                </c:pt>
                <c:pt idx="8" formatCode="#,##0">
                  <c:v>716</c:v>
                </c:pt>
                <c:pt idx="9" formatCode="#,##0">
                  <c:v>1219</c:v>
                </c:pt>
                <c:pt idx="10" formatCode="#,##0">
                  <c:v>1324</c:v>
                </c:pt>
                <c:pt idx="11" formatCode="#,##0">
                  <c:v>2207</c:v>
                </c:pt>
                <c:pt idx="12" formatCode="#,##0">
                  <c:v>7250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670-4C27-94CF-60B7922FFC62}"/>
            </c:ext>
          </c:extLst>
        </c:ser>
        <c:ser>
          <c:idx val="6"/>
          <c:order val="6"/>
          <c:tx>
            <c:strRef>
              <c:f>'Präsid(Z)'!$I$21</c:f>
              <c:strCache>
                <c:ptCount val="1"/>
                <c:pt idx="0">
                  <c:v>Video</c:v>
                </c:pt>
              </c:strCache>
            </c:strRef>
          </c:tx>
          <c:spPr>
            <a:solidFill>
              <a:srgbClr val="00A0DD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'Präsid(Z)'!$A$22:$A$34</c:f>
              <c:numCache>
                <c:formatCode>General</c:formatCode>
                <c:ptCount val="13"/>
                <c:pt idx="0">
                  <c:v>90</c:v>
                </c:pt>
                <c:pt idx="1">
                  <c:v>91</c:v>
                </c:pt>
                <c:pt idx="2">
                  <c:v>92</c:v>
                </c:pt>
                <c:pt idx="3">
                  <c:v>93</c:v>
                </c:pt>
                <c:pt idx="4">
                  <c:v>94</c:v>
                </c:pt>
                <c:pt idx="5">
                  <c:v>95</c:v>
                </c:pt>
                <c:pt idx="6">
                  <c:v>96</c:v>
                </c:pt>
                <c:pt idx="7" formatCode="#,##0">
                  <c:v>97</c:v>
                </c:pt>
                <c:pt idx="8" formatCode="#,##0">
                  <c:v>98</c:v>
                </c:pt>
                <c:pt idx="9">
                  <c:v>99</c:v>
                </c:pt>
                <c:pt idx="10" formatCode="00">
                  <c:v>0</c:v>
                </c:pt>
                <c:pt idx="11" formatCode="00">
                  <c:v>1</c:v>
                </c:pt>
                <c:pt idx="12" formatCode="00">
                  <c:v>2</c:v>
                </c:pt>
              </c:numCache>
            </c:numRef>
          </c:cat>
          <c:val>
            <c:numRef>
              <c:f>'Präsid(Z)'!$I$22:$I$34</c:f>
              <c:numCache>
                <c:formatCode>General</c:formatCode>
                <c:ptCount val="13"/>
                <c:pt idx="9" formatCode="#,##0">
                  <c:v>2382</c:v>
                </c:pt>
                <c:pt idx="10" formatCode="#,##0">
                  <c:v>3884</c:v>
                </c:pt>
                <c:pt idx="11" formatCode="#,##0">
                  <c:v>5681</c:v>
                </c:pt>
                <c:pt idx="12" formatCode="#,##0">
                  <c:v>7066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F670-4C27-94CF-60B7922FFC62}"/>
            </c:ext>
          </c:extLst>
        </c:ser>
        <c:ser>
          <c:idx val="7"/>
          <c:order val="7"/>
          <c:tx>
            <c:strRef>
              <c:f>'Präsid(Z)'!$J$21</c:f>
              <c:strCache>
                <c:ptCount val="1"/>
                <c:pt idx="0">
                  <c:v>DVD</c:v>
                </c:pt>
              </c:strCache>
            </c:strRef>
          </c:tx>
          <c:spPr>
            <a:solidFill>
              <a:srgbClr val="BEBEB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'Präsid(Z)'!$A$22:$A$34</c:f>
              <c:numCache>
                <c:formatCode>General</c:formatCode>
                <c:ptCount val="13"/>
                <c:pt idx="0">
                  <c:v>90</c:v>
                </c:pt>
                <c:pt idx="1">
                  <c:v>91</c:v>
                </c:pt>
                <c:pt idx="2">
                  <c:v>92</c:v>
                </c:pt>
                <c:pt idx="3">
                  <c:v>93</c:v>
                </c:pt>
                <c:pt idx="4">
                  <c:v>94</c:v>
                </c:pt>
                <c:pt idx="5">
                  <c:v>95</c:v>
                </c:pt>
                <c:pt idx="6">
                  <c:v>96</c:v>
                </c:pt>
                <c:pt idx="7" formatCode="#,##0">
                  <c:v>97</c:v>
                </c:pt>
                <c:pt idx="8" formatCode="#,##0">
                  <c:v>98</c:v>
                </c:pt>
                <c:pt idx="9">
                  <c:v>99</c:v>
                </c:pt>
                <c:pt idx="10" formatCode="00">
                  <c:v>0</c:v>
                </c:pt>
                <c:pt idx="11" formatCode="00">
                  <c:v>1</c:v>
                </c:pt>
                <c:pt idx="12" formatCode="00">
                  <c:v>2</c:v>
                </c:pt>
              </c:numCache>
            </c:numRef>
          </c:cat>
          <c:val>
            <c:numRef>
              <c:f>'Präsid(Z)'!$J$22:$J$34</c:f>
              <c:numCache>
                <c:formatCode>#,##0</c:formatCode>
                <c:ptCount val="13"/>
                <c:pt idx="11">
                  <c:v>1226</c:v>
                </c:pt>
                <c:pt idx="12">
                  <c:v>3323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F670-4C27-94CF-60B7922FFC62}"/>
            </c:ext>
          </c:extLst>
        </c:ser>
        <c:ser>
          <c:idx val="8"/>
          <c:order val="8"/>
          <c:tx>
            <c:strRef>
              <c:f>'Präsid(Z)'!$K$21</c:f>
              <c:strCache>
                <c:ptCount val="1"/>
                <c:pt idx="0">
                  <c:v>Hörbücher</c:v>
                </c:pt>
              </c:strCache>
            </c:strRef>
          </c:tx>
          <c:spPr>
            <a:solidFill>
              <a:srgbClr val="377898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'Präsid(Z)'!$A$22:$A$34</c:f>
              <c:numCache>
                <c:formatCode>General</c:formatCode>
                <c:ptCount val="13"/>
                <c:pt idx="0">
                  <c:v>90</c:v>
                </c:pt>
                <c:pt idx="1">
                  <c:v>91</c:v>
                </c:pt>
                <c:pt idx="2">
                  <c:v>92</c:v>
                </c:pt>
                <c:pt idx="3">
                  <c:v>93</c:v>
                </c:pt>
                <c:pt idx="4">
                  <c:v>94</c:v>
                </c:pt>
                <c:pt idx="5">
                  <c:v>95</c:v>
                </c:pt>
                <c:pt idx="6">
                  <c:v>96</c:v>
                </c:pt>
                <c:pt idx="7" formatCode="#,##0">
                  <c:v>97</c:v>
                </c:pt>
                <c:pt idx="8" formatCode="#,##0">
                  <c:v>98</c:v>
                </c:pt>
                <c:pt idx="9">
                  <c:v>99</c:v>
                </c:pt>
                <c:pt idx="10" formatCode="00">
                  <c:v>0</c:v>
                </c:pt>
                <c:pt idx="11" formatCode="00">
                  <c:v>1</c:v>
                </c:pt>
                <c:pt idx="12" formatCode="00">
                  <c:v>2</c:v>
                </c:pt>
              </c:numCache>
            </c:numRef>
          </c:cat>
          <c:val>
            <c:numRef>
              <c:f>'Präsid(Z)'!$K$22:$K$34</c:f>
              <c:numCache>
                <c:formatCode>General</c:formatCode>
                <c:ptCount val="13"/>
                <c:pt idx="11" formatCode="#,##0">
                  <c:v>235</c:v>
                </c:pt>
                <c:pt idx="12" formatCode="#,##0">
                  <c:v>376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F670-4C27-94CF-60B7922FFC62}"/>
            </c:ext>
          </c:extLst>
        </c:ser>
        <c:ser>
          <c:idx val="9"/>
          <c:order val="9"/>
          <c:tx>
            <c:strRef>
              <c:f>'Präsid(Z)'!$L$21</c:f>
              <c:strCache>
                <c:ptCount val="1"/>
                <c:pt idx="0">
                  <c:v>PlayStation</c:v>
                </c:pt>
              </c:strCache>
            </c:strRef>
          </c:tx>
          <c:spPr>
            <a:solidFill>
              <a:srgbClr val="C3D8E5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'Präsid(Z)'!$A$22:$A$34</c:f>
              <c:numCache>
                <c:formatCode>General</c:formatCode>
                <c:ptCount val="13"/>
                <c:pt idx="0">
                  <c:v>90</c:v>
                </c:pt>
                <c:pt idx="1">
                  <c:v>91</c:v>
                </c:pt>
                <c:pt idx="2">
                  <c:v>92</c:v>
                </c:pt>
                <c:pt idx="3">
                  <c:v>93</c:v>
                </c:pt>
                <c:pt idx="4">
                  <c:v>94</c:v>
                </c:pt>
                <c:pt idx="5">
                  <c:v>95</c:v>
                </c:pt>
                <c:pt idx="6">
                  <c:v>96</c:v>
                </c:pt>
                <c:pt idx="7" formatCode="#,##0">
                  <c:v>97</c:v>
                </c:pt>
                <c:pt idx="8" formatCode="#,##0">
                  <c:v>98</c:v>
                </c:pt>
                <c:pt idx="9">
                  <c:v>99</c:v>
                </c:pt>
                <c:pt idx="10" formatCode="00">
                  <c:v>0</c:v>
                </c:pt>
                <c:pt idx="11" formatCode="00">
                  <c:v>1</c:v>
                </c:pt>
                <c:pt idx="12" formatCode="00">
                  <c:v>2</c:v>
                </c:pt>
              </c:numCache>
            </c:numRef>
          </c:cat>
          <c:val>
            <c:numRef>
              <c:f>'Präsid(Z)'!$L$22:$L$34</c:f>
              <c:numCache>
                <c:formatCode>General</c:formatCode>
                <c:ptCount val="13"/>
                <c:pt idx="12" formatCode="#,##0">
                  <c:v>153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F670-4C27-94CF-60B7922FFC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gapDepth val="0"/>
        <c:shape val="box"/>
        <c:axId val="1417538384"/>
        <c:axId val="1"/>
        <c:axId val="0"/>
      </c:bar3DChart>
      <c:catAx>
        <c:axId val="14175383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de-CH"/>
                  <a:t>Jahre</a:t>
                </a:r>
              </a:p>
            </c:rich>
          </c:tx>
          <c:layout>
            <c:manualLayout>
              <c:xMode val="edge"/>
              <c:yMode val="edge"/>
              <c:x val="0.42174663250572142"/>
              <c:y val="0.88596744211280754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417538384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5173050392757021"/>
          <c:y val="0.14035127795846455"/>
          <c:w val="0.13014837487481248"/>
          <c:h val="0.55848112687639029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de-DE"/>
        </a:p>
      </c:txPr>
    </c:legend>
    <c:plotVisOnly val="1"/>
    <c:dispBlanksAs val="gap"/>
    <c:showDLblsOverMax val="0"/>
  </c:chart>
  <c:spPr>
    <a:solidFill>
      <a:srgbClr val="BEE1F6"/>
    </a:solidFill>
    <a:ln w="12700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>
      <c:oddHeader>&amp;B</c:oddHeader>
      <c:oddFooter>Seite &amp;S</c:oddFooter>
    </c:headerFooter>
    <c:pageMargins b="0.984251969" l="0.78740157499999996" r="0.78740157499999996" t="0.984251969" header="0.4921259845" footer="0.4921259845"/>
    <c:pageSetup paperSize="9" orientation="landscape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de-CH"/>
              <a:t>Total ausgestellte Zahlungsbefehle</a:t>
            </a:r>
          </a:p>
        </c:rich>
      </c:tx>
      <c:layout>
        <c:manualLayout>
          <c:xMode val="edge"/>
          <c:yMode val="edge"/>
          <c:x val="0.31518202606426954"/>
          <c:y val="3.5398332061013726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hPercent val="62"/>
      <c:rotY val="20"/>
      <c:depthPercent val="2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sideWall>
    <c:backWall>
      <c:thickness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0.20132045643895749"/>
          <c:y val="0.15929249427456177"/>
          <c:w val="0.63366438747999732"/>
          <c:h val="0.65781900413383843"/>
        </c:manualLayout>
      </c:layout>
      <c:bar3DChart>
        <c:barDir val="col"/>
        <c:grouping val="clustered"/>
        <c:varyColors val="0"/>
        <c:ser>
          <c:idx val="0"/>
          <c:order val="0"/>
          <c:spPr>
            <a:solidFill>
              <a:srgbClr val="A6D7F3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'Präsid(Z)'!$A$40:$A$50</c:f>
              <c:numCache>
                <c:formatCode>General</c:formatCode>
                <c:ptCount val="11"/>
                <c:pt idx="0">
                  <c:v>92</c:v>
                </c:pt>
                <c:pt idx="1">
                  <c:v>93</c:v>
                </c:pt>
                <c:pt idx="2">
                  <c:v>94</c:v>
                </c:pt>
                <c:pt idx="3">
                  <c:v>95</c:v>
                </c:pt>
                <c:pt idx="4">
                  <c:v>96</c:v>
                </c:pt>
                <c:pt idx="5">
                  <c:v>97</c:v>
                </c:pt>
                <c:pt idx="6">
                  <c:v>98</c:v>
                </c:pt>
                <c:pt idx="7">
                  <c:v>99</c:v>
                </c:pt>
                <c:pt idx="8" formatCode="00">
                  <c:v>0</c:v>
                </c:pt>
                <c:pt idx="9" formatCode="00">
                  <c:v>1</c:v>
                </c:pt>
                <c:pt idx="10" formatCode="00">
                  <c:v>2</c:v>
                </c:pt>
              </c:numCache>
            </c:numRef>
          </c:cat>
          <c:val>
            <c:numRef>
              <c:f>'Präsid(Z)'!$B$40:$B$50</c:f>
              <c:numCache>
                <c:formatCode>#,##0</c:formatCode>
                <c:ptCount val="11"/>
                <c:pt idx="0">
                  <c:v>3054</c:v>
                </c:pt>
                <c:pt idx="1">
                  <c:v>3208</c:v>
                </c:pt>
                <c:pt idx="2">
                  <c:v>2926</c:v>
                </c:pt>
                <c:pt idx="3">
                  <c:v>3078</c:v>
                </c:pt>
                <c:pt idx="4">
                  <c:v>3631</c:v>
                </c:pt>
                <c:pt idx="5">
                  <c:v>3867</c:v>
                </c:pt>
                <c:pt idx="6">
                  <c:v>4357</c:v>
                </c:pt>
                <c:pt idx="7">
                  <c:v>4316</c:v>
                </c:pt>
                <c:pt idx="8">
                  <c:v>4606</c:v>
                </c:pt>
                <c:pt idx="9">
                  <c:v>4756</c:v>
                </c:pt>
                <c:pt idx="10">
                  <c:v>5712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612-4F60-AB47-786473DD15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gapDepth val="0"/>
        <c:shape val="box"/>
        <c:axId val="1417531184"/>
        <c:axId val="1"/>
        <c:axId val="0"/>
      </c:bar3DChart>
      <c:catAx>
        <c:axId val="14175311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de-CH"/>
                  <a:t>Jahre</a:t>
                </a:r>
              </a:p>
            </c:rich>
          </c:tx>
          <c:layout>
            <c:manualLayout>
              <c:xMode val="edge"/>
              <c:yMode val="edge"/>
              <c:x val="0.48679946434010213"/>
              <c:y val="0.8938078845405965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de-CH"/>
                  <a:t>Anzahl Zahlungsbefehle</a:t>
                </a:r>
              </a:p>
            </c:rich>
          </c:tx>
          <c:layout>
            <c:manualLayout>
              <c:xMode val="edge"/>
              <c:yMode val="edge"/>
              <c:x val="0.1353137494097911"/>
              <c:y val="0.31858498854912354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417531184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BEE1F6"/>
    </a:solidFill>
    <a:ln w="12700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>
      <c:oddHeader>&amp;B</c:oddHeader>
      <c:oddFooter>Seite &amp;S</c:oddFooter>
    </c:headerFooter>
    <c:pageMargins b="0.984251969" l="0.78740157499999996" r="0.78740157499999996" t="0.984251969" header="0.4921259845" footer="0.4921259845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de-CH"/>
              <a:t>Friedensrichter, erledigte Fälle</a:t>
            </a:r>
          </a:p>
        </c:rich>
      </c:tx>
      <c:layout>
        <c:manualLayout>
          <c:xMode val="edge"/>
          <c:yMode val="edge"/>
          <c:x val="0.33607934777799675"/>
          <c:y val="3.3419023136246784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hPercent val="58"/>
      <c:rotY val="20"/>
      <c:depthPercent val="2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sideWall>
    <c:backWall>
      <c:thickness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8.8962180294175616E-2"/>
          <c:y val="0.13881748071979436"/>
          <c:w val="0.85832029506047214"/>
          <c:h val="0.69922879177377895"/>
        </c:manualLayout>
      </c:layout>
      <c:bar3DChart>
        <c:barDir val="col"/>
        <c:grouping val="clustered"/>
        <c:varyColors val="0"/>
        <c:ser>
          <c:idx val="0"/>
          <c:order val="0"/>
          <c:spPr>
            <a:solidFill>
              <a:srgbClr val="A6D7F3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'Präsid(Z)'!$A$58:$A$95</c:f>
              <c:numCache>
                <c:formatCode>General</c:formatCode>
                <c:ptCount val="38"/>
                <c:pt idx="0">
                  <c:v>65</c:v>
                </c:pt>
                <c:pt idx="1">
                  <c:v>66</c:v>
                </c:pt>
                <c:pt idx="2">
                  <c:v>67</c:v>
                </c:pt>
                <c:pt idx="3">
                  <c:v>68</c:v>
                </c:pt>
                <c:pt idx="4">
                  <c:v>69</c:v>
                </c:pt>
                <c:pt idx="5">
                  <c:v>70</c:v>
                </c:pt>
                <c:pt idx="6">
                  <c:v>71</c:v>
                </c:pt>
                <c:pt idx="7">
                  <c:v>72</c:v>
                </c:pt>
                <c:pt idx="8">
                  <c:v>73</c:v>
                </c:pt>
                <c:pt idx="9">
                  <c:v>74</c:v>
                </c:pt>
                <c:pt idx="10">
                  <c:v>75</c:v>
                </c:pt>
                <c:pt idx="11">
                  <c:v>76</c:v>
                </c:pt>
                <c:pt idx="12">
                  <c:v>77</c:v>
                </c:pt>
                <c:pt idx="13">
                  <c:v>78</c:v>
                </c:pt>
                <c:pt idx="14">
                  <c:v>79</c:v>
                </c:pt>
                <c:pt idx="15">
                  <c:v>80</c:v>
                </c:pt>
                <c:pt idx="16">
                  <c:v>81</c:v>
                </c:pt>
                <c:pt idx="17">
                  <c:v>82</c:v>
                </c:pt>
                <c:pt idx="18">
                  <c:v>83</c:v>
                </c:pt>
                <c:pt idx="19">
                  <c:v>84</c:v>
                </c:pt>
                <c:pt idx="20">
                  <c:v>85</c:v>
                </c:pt>
                <c:pt idx="21">
                  <c:v>86</c:v>
                </c:pt>
                <c:pt idx="22">
                  <c:v>87</c:v>
                </c:pt>
                <c:pt idx="23">
                  <c:v>88</c:v>
                </c:pt>
                <c:pt idx="24">
                  <c:v>89</c:v>
                </c:pt>
                <c:pt idx="25">
                  <c:v>90</c:v>
                </c:pt>
                <c:pt idx="26">
                  <c:v>91</c:v>
                </c:pt>
                <c:pt idx="27">
                  <c:v>92</c:v>
                </c:pt>
                <c:pt idx="28">
                  <c:v>93</c:v>
                </c:pt>
                <c:pt idx="29">
                  <c:v>94</c:v>
                </c:pt>
                <c:pt idx="30">
                  <c:v>95</c:v>
                </c:pt>
                <c:pt idx="31">
                  <c:v>96</c:v>
                </c:pt>
                <c:pt idx="32">
                  <c:v>97</c:v>
                </c:pt>
                <c:pt idx="33">
                  <c:v>98</c:v>
                </c:pt>
                <c:pt idx="34">
                  <c:v>99</c:v>
                </c:pt>
                <c:pt idx="35" formatCode="00">
                  <c:v>0</c:v>
                </c:pt>
                <c:pt idx="36" formatCode="00">
                  <c:v>1</c:v>
                </c:pt>
                <c:pt idx="37" formatCode="00">
                  <c:v>2</c:v>
                </c:pt>
              </c:numCache>
            </c:numRef>
          </c:cat>
          <c:val>
            <c:numRef>
              <c:f>'Präsid(Z)'!$B$58:$B$95</c:f>
              <c:numCache>
                <c:formatCode>General</c:formatCode>
                <c:ptCount val="38"/>
                <c:pt idx="0">
                  <c:v>157</c:v>
                </c:pt>
                <c:pt idx="1">
                  <c:v>147</c:v>
                </c:pt>
                <c:pt idx="2">
                  <c:v>156</c:v>
                </c:pt>
                <c:pt idx="3">
                  <c:v>143</c:v>
                </c:pt>
                <c:pt idx="4">
                  <c:v>119</c:v>
                </c:pt>
                <c:pt idx="5">
                  <c:v>114</c:v>
                </c:pt>
                <c:pt idx="6">
                  <c:v>180</c:v>
                </c:pt>
                <c:pt idx="7">
                  <c:v>183</c:v>
                </c:pt>
                <c:pt idx="8">
                  <c:v>217</c:v>
                </c:pt>
                <c:pt idx="9">
                  <c:v>248</c:v>
                </c:pt>
                <c:pt idx="10">
                  <c:v>296</c:v>
                </c:pt>
                <c:pt idx="11">
                  <c:v>316</c:v>
                </c:pt>
                <c:pt idx="12">
                  <c:v>315</c:v>
                </c:pt>
                <c:pt idx="13">
                  <c:v>263</c:v>
                </c:pt>
                <c:pt idx="14">
                  <c:v>269</c:v>
                </c:pt>
                <c:pt idx="15">
                  <c:v>278</c:v>
                </c:pt>
                <c:pt idx="16">
                  <c:v>267</c:v>
                </c:pt>
                <c:pt idx="17">
                  <c:v>283</c:v>
                </c:pt>
                <c:pt idx="18">
                  <c:v>233</c:v>
                </c:pt>
                <c:pt idx="19">
                  <c:v>355</c:v>
                </c:pt>
                <c:pt idx="20">
                  <c:v>342</c:v>
                </c:pt>
                <c:pt idx="21">
                  <c:v>375</c:v>
                </c:pt>
                <c:pt idx="22">
                  <c:v>357</c:v>
                </c:pt>
                <c:pt idx="23">
                  <c:v>372</c:v>
                </c:pt>
                <c:pt idx="24">
                  <c:v>351</c:v>
                </c:pt>
                <c:pt idx="25">
                  <c:v>302</c:v>
                </c:pt>
                <c:pt idx="26">
                  <c:v>431</c:v>
                </c:pt>
                <c:pt idx="27">
                  <c:v>359</c:v>
                </c:pt>
                <c:pt idx="28">
                  <c:v>377</c:v>
                </c:pt>
                <c:pt idx="29">
                  <c:v>256</c:v>
                </c:pt>
                <c:pt idx="30">
                  <c:v>206</c:v>
                </c:pt>
                <c:pt idx="31">
                  <c:v>267</c:v>
                </c:pt>
                <c:pt idx="32">
                  <c:v>237</c:v>
                </c:pt>
                <c:pt idx="33">
                  <c:v>235</c:v>
                </c:pt>
                <c:pt idx="34">
                  <c:v>245</c:v>
                </c:pt>
                <c:pt idx="35">
                  <c:v>170</c:v>
                </c:pt>
                <c:pt idx="36">
                  <c:v>196</c:v>
                </c:pt>
                <c:pt idx="37">
                  <c:v>190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349-47B6-92FF-E2AC476D27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gapDepth val="0"/>
        <c:shape val="box"/>
        <c:axId val="1417527344"/>
        <c:axId val="1"/>
        <c:axId val="0"/>
      </c:bar3DChart>
      <c:catAx>
        <c:axId val="141752734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de-CH"/>
                  <a:t>Jahre</a:t>
                </a:r>
              </a:p>
            </c:rich>
          </c:tx>
          <c:layout>
            <c:manualLayout>
              <c:xMode val="edge"/>
              <c:yMode val="edge"/>
              <c:x val="0.48929199161796588"/>
              <c:y val="0.9125964010282776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"/>
        <c:crosses val="autoZero"/>
        <c:auto val="0"/>
        <c:lblAlgn val="ctr"/>
        <c:lblOffset val="100"/>
        <c:tickLblSkip val="2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de-CH"/>
                  <a:t>Anzahl erledigte Fälle</a:t>
                </a:r>
              </a:p>
            </c:rich>
          </c:tx>
          <c:layout>
            <c:manualLayout>
              <c:xMode val="edge"/>
              <c:yMode val="edge"/>
              <c:x val="5.7660672412891599E-2"/>
              <c:y val="0.35475578406169667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417527344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BEE1F6"/>
    </a:solidFill>
    <a:ln w="12700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>
      <c:oddHeader>&amp;B</c:oddHeader>
      <c:oddFooter>Seite &amp;S</c:oddFooter>
    </c:headerFooter>
    <c:pageMargins b="0.984251969" l="0.78740157499999996" r="0.78740157499999996" t="0.984251969" header="0.4921259845" footer="0.4921259845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de-CH"/>
              <a:t>Erträge</a:t>
            </a:r>
          </a:p>
        </c:rich>
      </c:tx>
      <c:layout>
        <c:manualLayout>
          <c:xMode val="edge"/>
          <c:yMode val="edge"/>
          <c:x val="0.44243421052631576"/>
          <c:y val="3.0303179762368619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hPercent val="50"/>
      <c:rotY val="20"/>
      <c:depthPercent val="2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sideWall>
    <c:backWall>
      <c:thickness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0.30592105263157893"/>
          <c:y val="0.17676854861381694"/>
          <c:w val="0.36677631578947367"/>
          <c:h val="0.65151836489092529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Finanz1!$I$33:$I$34</c:f>
              <c:strCache>
                <c:ptCount val="2"/>
                <c:pt idx="0">
                  <c:v>Natürliche</c:v>
                </c:pt>
                <c:pt idx="1">
                  <c:v>Personen</c:v>
                </c:pt>
              </c:strCache>
            </c:strRef>
          </c:tx>
          <c:spPr>
            <a:solidFill>
              <a:srgbClr val="A6D7F3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Finanz1!$A$35:$A$37</c:f>
              <c:numCache>
                <c:formatCode>General</c:formatCode>
                <c:ptCount val="3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</c:numCache>
            </c:numRef>
          </c:cat>
          <c:val>
            <c:numRef>
              <c:f>Finanz1!$I$35:$I$37</c:f>
              <c:numCache>
                <c:formatCode>_ ""\ * #,##0\ _ \ \ </c:formatCode>
                <c:ptCount val="3"/>
                <c:pt idx="0">
                  <c:v>20602143</c:v>
                </c:pt>
                <c:pt idx="1">
                  <c:v>20636621</c:v>
                </c:pt>
                <c:pt idx="2">
                  <c:v>21416960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511-4AA5-A764-4DEFCE9A06C4}"/>
            </c:ext>
          </c:extLst>
        </c:ser>
        <c:ser>
          <c:idx val="1"/>
          <c:order val="1"/>
          <c:tx>
            <c:strRef>
              <c:f>Finanz1!$J$33:$J$34</c:f>
              <c:strCache>
                <c:ptCount val="2"/>
                <c:pt idx="0">
                  <c:v>Juristische</c:v>
                </c:pt>
                <c:pt idx="1">
                  <c:v>Personen</c:v>
                </c:pt>
              </c:strCache>
            </c:strRef>
          </c:tx>
          <c:spPr>
            <a:solidFill>
              <a:srgbClr val="A7A7A7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Finanz1!$A$35:$A$37</c:f>
              <c:numCache>
                <c:formatCode>General</c:formatCode>
                <c:ptCount val="3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</c:numCache>
            </c:numRef>
          </c:cat>
          <c:val>
            <c:numRef>
              <c:f>Finanz1!$J$35:$J$37</c:f>
              <c:numCache>
                <c:formatCode>_ ""\ * #,##0\ _ \ \ </c:formatCode>
                <c:ptCount val="3"/>
                <c:pt idx="0">
                  <c:v>14780179</c:v>
                </c:pt>
                <c:pt idx="1">
                  <c:v>13939063</c:v>
                </c:pt>
                <c:pt idx="2">
                  <c:v>18117849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511-4AA5-A764-4DEFCE9A06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gapDepth val="0"/>
        <c:shape val="box"/>
        <c:axId val="1518957104"/>
        <c:axId val="1"/>
        <c:axId val="0"/>
      </c:bar3DChart>
      <c:catAx>
        <c:axId val="15189571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250000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de-CH"/>
                  <a:t>Fr.</a:t>
                </a:r>
              </a:p>
            </c:rich>
          </c:tx>
          <c:layout>
            <c:manualLayout>
              <c:xMode val="edge"/>
              <c:yMode val="edge"/>
              <c:x val="0.22039473684210525"/>
              <c:y val="0.12626324900986924"/>
            </c:manualLayout>
          </c:layout>
          <c:overlay val="0"/>
          <c:spPr>
            <a:noFill/>
            <a:ln w="25400">
              <a:noFill/>
            </a:ln>
          </c:spPr>
        </c:title>
        <c:numFmt formatCode="#,##0\ 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18957104"/>
        <c:crosses val="autoZero"/>
        <c:crossBetween val="between"/>
        <c:majorUnit val="5000000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0230263157894735"/>
          <c:y val="0.30303179762368621"/>
          <c:w val="0.19572368421052633"/>
          <c:h val="0.19697066845539601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de-DE"/>
        </a:p>
      </c:txPr>
    </c:legend>
    <c:plotVisOnly val="1"/>
    <c:dispBlanksAs val="gap"/>
    <c:showDLblsOverMax val="0"/>
  </c:chart>
  <c:spPr>
    <a:solidFill>
      <a:srgbClr val="BEE1F6"/>
    </a:solidFill>
    <a:ln w="12700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>
      <c:oddHeader>&amp;B</c:oddHeader>
      <c:oddFooter>Seite &amp;S</c:oddFooter>
    </c:headerFooter>
    <c:pageMargins b="0.984251969" l="0.78740157499999996" r="0.78740157499999996" t="0.984251969" header="0.4921259845" footer="0.4921259845"/>
    <c:pageSetup paperSize="9" orientation="landscape" horizontalDpi="-4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chart" Target="../charts/chart5.xml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8.xml"/><Relationship Id="rId1" Type="http://schemas.openxmlformats.org/officeDocument/2006/relationships/chart" Target="../charts/chart7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2.xml"/><Relationship Id="rId2" Type="http://schemas.openxmlformats.org/officeDocument/2006/relationships/chart" Target="../charts/chart11.xml"/><Relationship Id="rId1" Type="http://schemas.openxmlformats.org/officeDocument/2006/relationships/chart" Target="../charts/chart10.xml"/></Relationships>
</file>

<file path=xl/drawings/_rels/drawing1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4.xml"/><Relationship Id="rId1" Type="http://schemas.openxmlformats.org/officeDocument/2006/relationships/chart" Target="../charts/chart13.xml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7.xml"/><Relationship Id="rId2" Type="http://schemas.openxmlformats.org/officeDocument/2006/relationships/chart" Target="../charts/chart16.xml"/><Relationship Id="rId1" Type="http://schemas.openxmlformats.org/officeDocument/2006/relationships/chart" Target="../charts/chart15.xml"/></Relationships>
</file>

<file path=xl/drawings/_rels/drawing2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9.xml"/><Relationship Id="rId1" Type="http://schemas.openxmlformats.org/officeDocument/2006/relationships/chart" Target="../charts/chart18.xml"/></Relationships>
</file>

<file path=xl/drawings/_rels/drawing2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2.xml"/><Relationship Id="rId2" Type="http://schemas.openxmlformats.org/officeDocument/2006/relationships/chart" Target="../charts/chart21.xml"/><Relationship Id="rId1" Type="http://schemas.openxmlformats.org/officeDocument/2006/relationships/chart" Target="../charts/chart20.xml"/></Relationships>
</file>

<file path=xl/drawings/_rels/drawing3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5.xml"/><Relationship Id="rId2" Type="http://schemas.openxmlformats.org/officeDocument/2006/relationships/chart" Target="../charts/chart24.xml"/><Relationship Id="rId1" Type="http://schemas.openxmlformats.org/officeDocument/2006/relationships/chart" Target="../charts/chart23.xml"/></Relationships>
</file>

<file path=xl/drawings/_rels/drawing3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7.xml"/><Relationship Id="rId1" Type="http://schemas.openxmlformats.org/officeDocument/2006/relationships/chart" Target="../charts/chart26.xml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emf"/><Relationship Id="rId3" Type="http://schemas.openxmlformats.org/officeDocument/2006/relationships/image" Target="../media/image3.emf"/><Relationship Id="rId7" Type="http://schemas.openxmlformats.org/officeDocument/2006/relationships/image" Target="../media/image7.emf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6" Type="http://schemas.openxmlformats.org/officeDocument/2006/relationships/image" Target="../media/image6.emf"/><Relationship Id="rId5" Type="http://schemas.openxmlformats.org/officeDocument/2006/relationships/image" Target="../media/image5.emf"/><Relationship Id="rId10" Type="http://schemas.openxmlformats.org/officeDocument/2006/relationships/image" Target="../media/image10.emf"/><Relationship Id="rId4" Type="http://schemas.openxmlformats.org/officeDocument/2006/relationships/image" Target="../media/image4.emf"/><Relationship Id="rId9" Type="http://schemas.openxmlformats.org/officeDocument/2006/relationships/image" Target="../media/image9.emf"/></Relationships>
</file>

<file path=xl/drawings/_rels/drawing4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9.xml"/><Relationship Id="rId1" Type="http://schemas.openxmlformats.org/officeDocument/2006/relationships/chart" Target="../charts/chart28.xml"/></Relationships>
</file>

<file path=xl/drawings/_rels/drawing4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0.xml"/></Relationships>
</file>

<file path=xl/drawings/_rels/drawing4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2.xml"/><Relationship Id="rId1" Type="http://schemas.openxmlformats.org/officeDocument/2006/relationships/chart" Target="../charts/chart31.xml"/></Relationships>
</file>

<file path=xl/drawings/_rels/drawing4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4.xml"/><Relationship Id="rId1" Type="http://schemas.openxmlformats.org/officeDocument/2006/relationships/chart" Target="../charts/chart33.xml"/></Relationships>
</file>

<file path=xl/drawings/_rels/drawing4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7.xml"/><Relationship Id="rId2" Type="http://schemas.openxmlformats.org/officeDocument/2006/relationships/chart" Target="../charts/chart36.xml"/><Relationship Id="rId1" Type="http://schemas.openxmlformats.org/officeDocument/2006/relationships/chart" Target="../charts/chart35.xml"/><Relationship Id="rId4" Type="http://schemas.openxmlformats.org/officeDocument/2006/relationships/chart" Target="../charts/chart38.xml"/></Relationships>
</file>

<file path=xl/drawings/_rels/drawing4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9.xml"/></Relationships>
</file>

<file path=xl/drawings/_rels/drawing4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0.xml"/></Relationships>
</file>

<file path=xl/drawings/_rels/drawing4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2.xml"/><Relationship Id="rId1" Type="http://schemas.openxmlformats.org/officeDocument/2006/relationships/chart" Target="../charts/chart41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.xml"/><Relationship Id="rId2" Type="http://schemas.openxmlformats.org/officeDocument/2006/relationships/chart" Target="../charts/chart3.xml"/><Relationship Id="rId1" Type="http://schemas.openxmlformats.org/officeDocument/2006/relationships/chart" Target="../charts/chart2.xml"/></Relationships>
</file>

<file path=xl/drawings/_rels/drawing5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3.xml"/></Relationships>
</file>

<file path=xl/drawings/_rels/drawing5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5.xml"/><Relationship Id="rId1" Type="http://schemas.openxmlformats.org/officeDocument/2006/relationships/chart" Target="../charts/chart44.xml"/></Relationships>
</file>

<file path=xl/drawings/_rels/drawing5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6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2.e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495343</xdr:colOff>
      <xdr:row>53</xdr:row>
      <xdr:rowOff>99792</xdr:rowOff>
    </xdr:from>
    <xdr:ext cx="4600490" cy="505267"/>
    <xdr:sp macro="" textlink="">
      <xdr:nvSpPr>
        <xdr:cNvPr id="1123" name="Text 99">
          <a:extLst>
            <a:ext uri="{FF2B5EF4-FFF2-40B4-BE49-F238E27FC236}">
              <a16:creationId xmlns:a16="http://schemas.microsoft.com/office/drawing/2014/main" id="{DF4834A8-6553-1C10-DBB0-38626C8A5A51}"/>
            </a:ext>
          </a:extLst>
        </xdr:cNvPr>
        <xdr:cNvSpPr txBox="1">
          <a:spLocks noChangeArrowheads="1"/>
        </xdr:cNvSpPr>
      </xdr:nvSpPr>
      <xdr:spPr bwMode="auto">
        <a:xfrm>
          <a:off x="495343" y="8681817"/>
          <a:ext cx="4600490" cy="5052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54864" tIns="45720" rIns="54864" bIns="45720" anchor="ctr" upright="1">
          <a:spAutoFit/>
        </a:bodyPr>
        <a:lstStyle/>
        <a:p>
          <a:pPr algn="ctr" rtl="0">
            <a:defRPr sz="1000"/>
          </a:pPr>
          <a:r>
            <a:rPr lang="de-CH" sz="2800" b="0" i="0" u="none" strike="noStrike" baseline="0">
              <a:solidFill>
                <a:srgbClr val="D4EBF9"/>
              </a:solidFill>
              <a:latin typeface="Arial"/>
              <a:cs typeface="Arial"/>
            </a:rPr>
            <a:t>OPFIKON IN ZAHLEN 2002</a:t>
          </a:r>
        </a:p>
      </xdr:txBody>
    </xdr:sp>
    <xdr:clientData/>
  </xdr:oneCellAnchor>
  <xdr:twoCellAnchor>
    <xdr:from>
      <xdr:col>0</xdr:col>
      <xdr:colOff>0</xdr:colOff>
      <xdr:row>0</xdr:row>
      <xdr:rowOff>0</xdr:rowOff>
    </xdr:from>
    <xdr:to>
      <xdr:col>9</xdr:col>
      <xdr:colOff>0</xdr:colOff>
      <xdr:row>43</xdr:row>
      <xdr:rowOff>0</xdr:rowOff>
    </xdr:to>
    <xdr:graphicFrame macro="">
      <xdr:nvGraphicFramePr>
        <xdr:cNvPr id="1126" name="Diagramm 102">
          <a:extLst>
            <a:ext uri="{FF2B5EF4-FFF2-40B4-BE49-F238E27FC236}">
              <a16:creationId xmlns:a16="http://schemas.microsoft.com/office/drawing/2014/main" id="{6CCF8354-E05D-10B0-27E3-A1BE77B862F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-3356</xdr:colOff>
      <xdr:row>0</xdr:row>
      <xdr:rowOff>10105</xdr:rowOff>
    </xdr:from>
    <xdr:ext cx="1902187" cy="208390"/>
    <xdr:sp macro="" textlink="">
      <xdr:nvSpPr>
        <xdr:cNvPr id="10245" name="Text 5">
          <a:extLst>
            <a:ext uri="{FF2B5EF4-FFF2-40B4-BE49-F238E27FC236}">
              <a16:creationId xmlns:a16="http://schemas.microsoft.com/office/drawing/2014/main" id="{4170A5BA-0E99-62FB-56FD-52ED791B4810}"/>
            </a:ext>
          </a:extLst>
        </xdr:cNvPr>
        <xdr:cNvSpPr txBox="1">
          <a:spLocks noChangeArrowheads="1"/>
        </xdr:cNvSpPr>
      </xdr:nvSpPr>
      <xdr:spPr bwMode="auto">
        <a:xfrm>
          <a:off x="-3356" y="10105"/>
          <a:ext cx="1902187" cy="20839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BEE1F6" mc:Ignorable="a14" a14:legacySpreadsheetColorIndex="47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2860" rIns="18288" bIns="22860" anchor="ctr" upright="1">
          <a:spAutoFit/>
        </a:bodyPr>
        <a:lstStyle/>
        <a:p>
          <a:pPr algn="ctr" rtl="0">
            <a:defRPr sz="1000"/>
          </a:pPr>
          <a:r>
            <a:rPr lang="de-CH" sz="1100" b="1" i="0" u="none" strike="noStrike" baseline="0">
              <a:solidFill>
                <a:srgbClr val="000000"/>
              </a:solidFill>
              <a:latin typeface="Arial"/>
              <a:cs typeface="Arial"/>
            </a:rPr>
            <a:t>Abstimmungen und Wahlen</a:t>
          </a:r>
        </a:p>
      </xdr:txBody>
    </xdr:sp>
    <xdr:clientData/>
  </xdr:oneCellAnchor>
  <xdr:oneCellAnchor>
    <xdr:from>
      <xdr:col>0</xdr:col>
      <xdr:colOff>-1588</xdr:colOff>
      <xdr:row>2</xdr:row>
      <xdr:rowOff>26858</xdr:rowOff>
    </xdr:from>
    <xdr:ext cx="1155701" cy="184409"/>
    <xdr:sp macro="" textlink="">
      <xdr:nvSpPr>
        <xdr:cNvPr id="10246" name="Text 6">
          <a:extLst>
            <a:ext uri="{FF2B5EF4-FFF2-40B4-BE49-F238E27FC236}">
              <a16:creationId xmlns:a16="http://schemas.microsoft.com/office/drawing/2014/main" id="{74054D56-7972-5EA0-A658-3FF44EF64CF7}"/>
            </a:ext>
          </a:extLst>
        </xdr:cNvPr>
        <xdr:cNvSpPr txBox="1">
          <a:spLocks noChangeArrowheads="1"/>
        </xdr:cNvSpPr>
      </xdr:nvSpPr>
      <xdr:spPr bwMode="auto">
        <a:xfrm>
          <a:off x="-1588" y="388808"/>
          <a:ext cx="1155701" cy="184409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18288" rIns="18288" bIns="18288" anchor="ctr" upright="1">
          <a:spAutoFit/>
        </a:bodyPr>
        <a:lstStyle/>
        <a:p>
          <a:pPr algn="ctr" rtl="0">
            <a:defRPr sz="1000"/>
          </a:pPr>
          <a:r>
            <a:rPr lang="de-CH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Stimmberechtigte </a:t>
          </a:r>
        </a:p>
      </xdr:txBody>
    </xdr:sp>
    <xdr:clientData/>
  </xdr:oneCellAnchor>
  <xdr:oneCellAnchor>
    <xdr:from>
      <xdr:col>0</xdr:col>
      <xdr:colOff>9525</xdr:colOff>
      <xdr:row>8</xdr:row>
      <xdr:rowOff>85725</xdr:rowOff>
    </xdr:from>
    <xdr:ext cx="819150" cy="200025"/>
    <xdr:sp macro="" textlink="">
      <xdr:nvSpPr>
        <xdr:cNvPr id="10294" name="Text 54">
          <a:extLst>
            <a:ext uri="{FF2B5EF4-FFF2-40B4-BE49-F238E27FC236}">
              <a16:creationId xmlns:a16="http://schemas.microsoft.com/office/drawing/2014/main" id="{B5226BBA-A53F-0ABF-9AA3-89F3E6E8F182}"/>
            </a:ext>
          </a:extLst>
        </xdr:cNvPr>
        <xdr:cNvSpPr txBox="1">
          <a:spLocks noChangeArrowheads="1"/>
        </xdr:cNvSpPr>
      </xdr:nvSpPr>
      <xdr:spPr bwMode="auto">
        <a:xfrm>
          <a:off x="9525" y="1466850"/>
          <a:ext cx="819150" cy="2000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2860" rIns="18288" bIns="22860" anchor="ctr" upright="1">
          <a:spAutoFit/>
        </a:bodyPr>
        <a:lstStyle/>
        <a:p>
          <a:pPr algn="ctr" rtl="0">
            <a:defRPr sz="1000"/>
          </a:pPr>
          <a:r>
            <a:rPr lang="de-CH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Urnengänge</a:t>
          </a:r>
        </a:p>
      </xdr:txBody>
    </xdr:sp>
    <xdr:clientData/>
  </xdr:oneCellAnchor>
  <xdr:oneCellAnchor>
    <xdr:from>
      <xdr:col>0</xdr:col>
      <xdr:colOff>0</xdr:colOff>
      <xdr:row>31</xdr:row>
      <xdr:rowOff>66675</xdr:rowOff>
    </xdr:from>
    <xdr:ext cx="1181100" cy="228600"/>
    <xdr:sp macro="" textlink="">
      <xdr:nvSpPr>
        <xdr:cNvPr id="10304" name="Text 5">
          <a:extLst>
            <a:ext uri="{FF2B5EF4-FFF2-40B4-BE49-F238E27FC236}">
              <a16:creationId xmlns:a16="http://schemas.microsoft.com/office/drawing/2014/main" id="{13E39F18-5187-5AA7-AEA2-46C87E77E518}"/>
            </a:ext>
          </a:extLst>
        </xdr:cNvPr>
        <xdr:cNvSpPr txBox="1">
          <a:spLocks noChangeArrowheads="1"/>
        </xdr:cNvSpPr>
      </xdr:nvSpPr>
      <xdr:spPr bwMode="auto">
        <a:xfrm>
          <a:off x="0" y="5715000"/>
          <a:ext cx="1181100" cy="2286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BEE1F6" mc:Ignorable="a14" a14:legacySpreadsheetColorIndex="47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2860" rIns="18288" bIns="22860" anchor="ctr" upright="1">
          <a:spAutoFit/>
        </a:bodyPr>
        <a:lstStyle/>
        <a:p>
          <a:pPr algn="ctr" rtl="0">
            <a:defRPr sz="1000"/>
          </a:pPr>
          <a:r>
            <a:rPr lang="de-CH" sz="1100" b="1" i="0" u="none" strike="noStrike" baseline="0">
              <a:solidFill>
                <a:srgbClr val="000000"/>
              </a:solidFill>
              <a:latin typeface="Arial"/>
              <a:cs typeface="Arial"/>
            </a:rPr>
            <a:t>Einbürgerungen</a:t>
          </a:r>
        </a:p>
      </xdr:txBody>
    </xdr:sp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31</xdr:row>
          <xdr:rowOff>133350</xdr:rowOff>
        </xdr:from>
        <xdr:to>
          <xdr:col>7</xdr:col>
          <xdr:colOff>504825</xdr:colOff>
          <xdr:row>36</xdr:row>
          <xdr:rowOff>19050</xdr:rowOff>
        </xdr:to>
        <xdr:sp macro="" textlink="">
          <xdr:nvSpPr>
            <xdr:cNvPr id="11268" name="Bild 4" hidden="1">
              <a:extLst>
                <a:ext uri="{63B3BB69-23CF-44E3-9099-C40C66FF867C}">
                  <a14:compatExt spid="_x0000_s11268"/>
                </a:ext>
                <a:ext uri="{FF2B5EF4-FFF2-40B4-BE49-F238E27FC236}">
                  <a16:creationId xmlns:a16="http://schemas.microsoft.com/office/drawing/2014/main" id="{00000000-0008-0000-0900-000004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/>
            </a:solidFill>
            <a:ln>
              <a:noFill/>
            </a:ln>
            <a:extLst>
              <a:ext uri="{91240B29-F687-4F45-9708-019B960494DF}">
                <a14:hiddenLine w="1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oneCellAnchor>
    <xdr:from>
      <xdr:col>0</xdr:col>
      <xdr:colOff>0</xdr:colOff>
      <xdr:row>1</xdr:row>
      <xdr:rowOff>133350</xdr:rowOff>
    </xdr:from>
    <xdr:ext cx="1952625" cy="228600"/>
    <xdr:sp macro="" textlink="">
      <xdr:nvSpPr>
        <xdr:cNvPr id="11269" name="Text 5">
          <a:extLst>
            <a:ext uri="{FF2B5EF4-FFF2-40B4-BE49-F238E27FC236}">
              <a16:creationId xmlns:a16="http://schemas.microsoft.com/office/drawing/2014/main" id="{C67ADA94-CD40-9650-230B-92A79F9B84CB}"/>
            </a:ext>
          </a:extLst>
        </xdr:cNvPr>
        <xdr:cNvSpPr txBox="1">
          <a:spLocks noChangeArrowheads="1"/>
        </xdr:cNvSpPr>
      </xdr:nvSpPr>
      <xdr:spPr bwMode="auto">
        <a:xfrm>
          <a:off x="0" y="333375"/>
          <a:ext cx="1952625" cy="2286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BEE1F6" mc:Ignorable="a14" a14:legacySpreadsheetColorIndex="47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2860" rIns="18288" bIns="22860" anchor="ctr" upright="1">
          <a:spAutoFit/>
        </a:bodyPr>
        <a:lstStyle/>
        <a:p>
          <a:pPr algn="ctr" rtl="0">
            <a:defRPr sz="1000"/>
          </a:pPr>
          <a:r>
            <a:rPr lang="de-CH" sz="1100" b="1" i="0" u="none" strike="noStrike" baseline="0">
              <a:solidFill>
                <a:srgbClr val="000000"/>
              </a:solidFill>
              <a:latin typeface="Arial"/>
              <a:cs typeface="Arial"/>
            </a:rPr>
            <a:t>Personalbestand Ende 2002</a:t>
          </a:r>
        </a:p>
      </xdr:txBody>
    </xdr:sp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38100</xdr:rowOff>
    </xdr:from>
    <xdr:ext cx="1095375" cy="228600"/>
    <xdr:sp macro="" textlink="">
      <xdr:nvSpPr>
        <xdr:cNvPr id="12295" name="Text 7">
          <a:extLst>
            <a:ext uri="{FF2B5EF4-FFF2-40B4-BE49-F238E27FC236}">
              <a16:creationId xmlns:a16="http://schemas.microsoft.com/office/drawing/2014/main" id="{155951A9-1622-C2E6-CD29-C49EB6A875A7}"/>
            </a:ext>
          </a:extLst>
        </xdr:cNvPr>
        <xdr:cNvSpPr txBox="1">
          <a:spLocks noChangeArrowheads="1"/>
        </xdr:cNvSpPr>
      </xdr:nvSpPr>
      <xdr:spPr bwMode="auto">
        <a:xfrm>
          <a:off x="0" y="38100"/>
          <a:ext cx="1095375" cy="2286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BEE1F6" mc:Ignorable="a14" a14:legacySpreadsheetColorIndex="47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18288" bIns="27432" anchor="ctr" upright="1">
          <a:spAutoFit/>
        </a:bodyPr>
        <a:lstStyle/>
        <a:p>
          <a:pPr algn="ctr" rtl="0">
            <a:defRPr sz="1000"/>
          </a:pPr>
          <a:r>
            <a:rPr lang="de-CH" sz="1100" b="1" i="0" u="none" strike="noStrike" baseline="0">
              <a:solidFill>
                <a:srgbClr val="000000"/>
              </a:solidFill>
              <a:latin typeface="Arial"/>
              <a:cs typeface="Arial"/>
            </a:rPr>
            <a:t>Stadtbibliothek</a:t>
          </a:r>
        </a:p>
      </xdr:txBody>
    </xdr:sp>
    <xdr:clientData/>
  </xdr:oneCellAnchor>
  <xdr:twoCellAnchor>
    <xdr:from>
      <xdr:col>0</xdr:col>
      <xdr:colOff>0</xdr:colOff>
      <xdr:row>3</xdr:row>
      <xdr:rowOff>0</xdr:rowOff>
    </xdr:from>
    <xdr:to>
      <xdr:col>7</xdr:col>
      <xdr:colOff>0</xdr:colOff>
      <xdr:row>23</xdr:row>
      <xdr:rowOff>9525</xdr:rowOff>
    </xdr:to>
    <xdr:graphicFrame macro="">
      <xdr:nvGraphicFramePr>
        <xdr:cNvPr id="12296" name="Diagramm 8">
          <a:extLst>
            <a:ext uri="{FF2B5EF4-FFF2-40B4-BE49-F238E27FC236}">
              <a16:creationId xmlns:a16="http://schemas.microsoft.com/office/drawing/2014/main" id="{9A2640BC-F23F-B6FD-E734-50A98DC67E6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9525</xdr:colOff>
      <xdr:row>28</xdr:row>
      <xdr:rowOff>0</xdr:rowOff>
    </xdr:from>
    <xdr:to>
      <xdr:col>7</xdr:col>
      <xdr:colOff>0</xdr:colOff>
      <xdr:row>48</xdr:row>
      <xdr:rowOff>19050</xdr:rowOff>
    </xdr:to>
    <xdr:graphicFrame macro="">
      <xdr:nvGraphicFramePr>
        <xdr:cNvPr id="12297" name="Diagramm 9">
          <a:extLst>
            <a:ext uri="{FF2B5EF4-FFF2-40B4-BE49-F238E27FC236}">
              <a16:creationId xmlns:a16="http://schemas.microsoft.com/office/drawing/2014/main" id="{6DE458E3-B219-1708-F8AA-FFF7A9A4ADF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2</xdr:row>
      <xdr:rowOff>114300</xdr:rowOff>
    </xdr:from>
    <xdr:to>
      <xdr:col>8</xdr:col>
      <xdr:colOff>0</xdr:colOff>
      <xdr:row>22</xdr:row>
      <xdr:rowOff>104775</xdr:rowOff>
    </xdr:to>
    <xdr:graphicFrame macro="">
      <xdr:nvGraphicFramePr>
        <xdr:cNvPr id="13313" name="Diagramm 1">
          <a:extLst>
            <a:ext uri="{FF2B5EF4-FFF2-40B4-BE49-F238E27FC236}">
              <a16:creationId xmlns:a16="http://schemas.microsoft.com/office/drawing/2014/main" id="{01BE0604-F06D-9B4F-F144-C8139F5170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29</xdr:row>
      <xdr:rowOff>0</xdr:rowOff>
    </xdr:from>
    <xdr:to>
      <xdr:col>8</xdr:col>
      <xdr:colOff>0</xdr:colOff>
      <xdr:row>51</xdr:row>
      <xdr:rowOff>142875</xdr:rowOff>
    </xdr:to>
    <xdr:graphicFrame macro="">
      <xdr:nvGraphicFramePr>
        <xdr:cNvPr id="13314" name="Diagramm 2">
          <a:extLst>
            <a:ext uri="{FF2B5EF4-FFF2-40B4-BE49-F238E27FC236}">
              <a16:creationId xmlns:a16="http://schemas.microsoft.com/office/drawing/2014/main" id="{AFD9DD8A-FDD8-1EB6-E109-5AE63202286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oneCellAnchor>
    <xdr:from>
      <xdr:col>0</xdr:col>
      <xdr:colOff>0</xdr:colOff>
      <xdr:row>0</xdr:row>
      <xdr:rowOff>0</xdr:rowOff>
    </xdr:from>
    <xdr:ext cx="1152525" cy="228600"/>
    <xdr:sp macro="" textlink="">
      <xdr:nvSpPr>
        <xdr:cNvPr id="13315" name="Text 3">
          <a:extLst>
            <a:ext uri="{FF2B5EF4-FFF2-40B4-BE49-F238E27FC236}">
              <a16:creationId xmlns:a16="http://schemas.microsoft.com/office/drawing/2014/main" id="{672442AC-385C-B0B1-1975-F8DF04B22FC1}"/>
            </a:ext>
          </a:extLst>
        </xdr:cNvPr>
        <xdr:cNvSpPr txBox="1">
          <a:spLocks noChangeArrowheads="1"/>
        </xdr:cNvSpPr>
      </xdr:nvSpPr>
      <xdr:spPr bwMode="auto">
        <a:xfrm>
          <a:off x="0" y="0"/>
          <a:ext cx="1152525" cy="2286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BEE1F6" mc:Ignorable="a14" a14:legacySpreadsheetColorIndex="47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18288" bIns="27432" anchor="ctr" upright="1">
          <a:spAutoFit/>
        </a:bodyPr>
        <a:lstStyle/>
        <a:p>
          <a:pPr algn="ctr" rtl="0">
            <a:defRPr sz="1000"/>
          </a:pPr>
          <a:r>
            <a:rPr lang="de-CH" sz="1100" b="1" i="0" u="none" strike="noStrike" baseline="0">
              <a:solidFill>
                <a:srgbClr val="000000"/>
              </a:solidFill>
              <a:latin typeface="Arial"/>
              <a:cs typeface="Arial"/>
            </a:rPr>
            <a:t>Betreibungsamt</a:t>
          </a:r>
        </a:p>
      </xdr:txBody>
    </xdr:sp>
    <xdr:clientData/>
  </xdr:oneCellAnchor>
  <xdr:oneCellAnchor>
    <xdr:from>
      <xdr:col>0</xdr:col>
      <xdr:colOff>0</xdr:colOff>
      <xdr:row>26</xdr:row>
      <xdr:rowOff>28575</xdr:rowOff>
    </xdr:from>
    <xdr:ext cx="1123950" cy="228600"/>
    <xdr:sp macro="" textlink="">
      <xdr:nvSpPr>
        <xdr:cNvPr id="13316" name="Text 4">
          <a:extLst>
            <a:ext uri="{FF2B5EF4-FFF2-40B4-BE49-F238E27FC236}">
              <a16:creationId xmlns:a16="http://schemas.microsoft.com/office/drawing/2014/main" id="{839C5416-8F45-5A46-D799-C35F954D055D}"/>
            </a:ext>
          </a:extLst>
        </xdr:cNvPr>
        <xdr:cNvSpPr txBox="1">
          <a:spLocks noChangeArrowheads="1"/>
        </xdr:cNvSpPr>
      </xdr:nvSpPr>
      <xdr:spPr bwMode="auto">
        <a:xfrm>
          <a:off x="0" y="4238625"/>
          <a:ext cx="1123950" cy="2286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BEE1F6" mc:Ignorable="a14" a14:legacySpreadsheetColorIndex="47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18288" bIns="27432" anchor="ctr" upright="1">
          <a:spAutoFit/>
        </a:bodyPr>
        <a:lstStyle/>
        <a:p>
          <a:pPr algn="ctr" rtl="0">
            <a:defRPr sz="1000"/>
          </a:pPr>
          <a:r>
            <a:rPr lang="de-CH" sz="1100" b="1" i="0" u="none" strike="noStrike" baseline="0">
              <a:solidFill>
                <a:srgbClr val="000000"/>
              </a:solidFill>
              <a:latin typeface="Arial"/>
              <a:cs typeface="Arial"/>
            </a:rPr>
            <a:t>Friedensrichter</a:t>
          </a:r>
        </a:p>
      </xdr:txBody>
    </xdr:sp>
    <xdr:clientData/>
  </xdr:one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40</xdr:row>
      <xdr:rowOff>47625</xdr:rowOff>
    </xdr:from>
    <xdr:to>
      <xdr:col>10</xdr:col>
      <xdr:colOff>0</xdr:colOff>
      <xdr:row>51</xdr:row>
      <xdr:rowOff>152400</xdr:rowOff>
    </xdr:to>
    <xdr:graphicFrame macro="">
      <xdr:nvGraphicFramePr>
        <xdr:cNvPr id="14337" name="Diagramm 1">
          <a:extLst>
            <a:ext uri="{FF2B5EF4-FFF2-40B4-BE49-F238E27FC236}">
              <a16:creationId xmlns:a16="http://schemas.microsoft.com/office/drawing/2014/main" id="{98C2EDD6-765E-D515-C841-BAADADD2974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1</xdr:row>
      <xdr:rowOff>142875</xdr:rowOff>
    </xdr:from>
    <xdr:to>
      <xdr:col>9</xdr:col>
      <xdr:colOff>933450</xdr:colOff>
      <xdr:row>3</xdr:row>
      <xdr:rowOff>85725</xdr:rowOff>
    </xdr:to>
    <xdr:sp macro="" textlink="">
      <xdr:nvSpPr>
        <xdr:cNvPr id="14340" name="Text 4">
          <a:extLst>
            <a:ext uri="{FF2B5EF4-FFF2-40B4-BE49-F238E27FC236}">
              <a16:creationId xmlns:a16="http://schemas.microsoft.com/office/drawing/2014/main" id="{DDB3DBB7-95C2-0515-5A72-C405247196A0}"/>
            </a:ext>
          </a:extLst>
        </xdr:cNvPr>
        <xdr:cNvSpPr txBox="1">
          <a:spLocks noChangeArrowheads="1"/>
        </xdr:cNvSpPr>
      </xdr:nvSpPr>
      <xdr:spPr bwMode="auto">
        <a:xfrm>
          <a:off x="0" y="333375"/>
          <a:ext cx="57816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BEE1F6" mc:Ignorable="a14" a14:legacySpreadsheetColorIndex="47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just" rtl="0">
            <a:defRPr sz="1000"/>
          </a:pPr>
          <a:r>
            <a:rPr lang="de-CH" sz="1000" b="0" i="1" u="none" strike="noStrike" baseline="0">
              <a:solidFill>
                <a:srgbClr val="000000"/>
              </a:solidFill>
              <a:latin typeface="Arial"/>
              <a:cs typeface="Arial"/>
            </a:rPr>
            <a:t>Nebst den nachfolgenden Statistiken können weitere Daten und Informationen dem Finanzplan sowie der Jahresrechnung entnommen werden.</a:t>
          </a:r>
        </a:p>
      </xdr:txBody>
    </xdr:sp>
    <xdr:clientData/>
  </xdr:twoCellAnchor>
  <xdr:oneCellAnchor>
    <xdr:from>
      <xdr:col>0</xdr:col>
      <xdr:colOff>0</xdr:colOff>
      <xdr:row>0</xdr:row>
      <xdr:rowOff>0</xdr:rowOff>
    </xdr:from>
    <xdr:ext cx="771525" cy="228600"/>
    <xdr:sp macro="" textlink="">
      <xdr:nvSpPr>
        <xdr:cNvPr id="14344" name="Text 8">
          <a:extLst>
            <a:ext uri="{FF2B5EF4-FFF2-40B4-BE49-F238E27FC236}">
              <a16:creationId xmlns:a16="http://schemas.microsoft.com/office/drawing/2014/main" id="{38B47BEC-E3F4-4D9A-4C22-9F6332AEBB27}"/>
            </a:ext>
          </a:extLst>
        </xdr:cNvPr>
        <xdr:cNvSpPr txBox="1">
          <a:spLocks noChangeArrowheads="1"/>
        </xdr:cNvSpPr>
      </xdr:nvSpPr>
      <xdr:spPr bwMode="auto">
        <a:xfrm>
          <a:off x="0" y="0"/>
          <a:ext cx="771525" cy="2286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BEE1F6" mc:Ignorable="a14" a14:legacySpreadsheetColorIndex="47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18288" bIns="27432" anchor="ctr" upright="1">
          <a:spAutoFit/>
        </a:bodyPr>
        <a:lstStyle/>
        <a:p>
          <a:pPr algn="ctr" rtl="0">
            <a:defRPr sz="1000"/>
          </a:pPr>
          <a:r>
            <a:rPr lang="de-CH" sz="1100" b="1" i="0" u="none" strike="noStrike" baseline="0">
              <a:solidFill>
                <a:srgbClr val="000000"/>
              </a:solidFill>
              <a:latin typeface="Arial"/>
              <a:cs typeface="Arial"/>
            </a:rPr>
            <a:t>Steueramt</a:t>
          </a:r>
        </a:p>
      </xdr:txBody>
    </xdr:sp>
    <xdr:clientData/>
  </xdr:oneCellAnchor>
  <xdr:oneCellAnchor>
    <xdr:from>
      <xdr:col>0</xdr:col>
      <xdr:colOff>-37095</xdr:colOff>
      <xdr:row>13</xdr:row>
      <xdr:rowOff>146066</xdr:rowOff>
    </xdr:from>
    <xdr:ext cx="3350790" cy="193643"/>
    <xdr:sp macro="" textlink="">
      <xdr:nvSpPr>
        <xdr:cNvPr id="14349" name="Text 13">
          <a:extLst>
            <a:ext uri="{FF2B5EF4-FFF2-40B4-BE49-F238E27FC236}">
              <a16:creationId xmlns:a16="http://schemas.microsoft.com/office/drawing/2014/main" id="{525D27D4-2D53-40F5-30E0-744A47D0A3C3}"/>
            </a:ext>
          </a:extLst>
        </xdr:cNvPr>
        <xdr:cNvSpPr txBox="1">
          <a:spLocks noChangeArrowheads="1"/>
        </xdr:cNvSpPr>
      </xdr:nvSpPr>
      <xdr:spPr bwMode="auto">
        <a:xfrm>
          <a:off x="-37095" y="2508266"/>
          <a:ext cx="3350790" cy="193643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2860" rIns="18288" bIns="22860" anchor="ctr" upright="1">
          <a:spAutoFit/>
        </a:bodyPr>
        <a:lstStyle/>
        <a:p>
          <a:pPr algn="ctr" rtl="0">
            <a:defRPr sz="1000"/>
          </a:pPr>
          <a:r>
            <a:rPr lang="de-CH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Steuerfaktoren </a:t>
          </a:r>
          <a:r>
            <a:rPr lang="de-CH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(kumulierte Zahlen aller Steuerpflichtigen)</a:t>
          </a:r>
        </a:p>
      </xdr:txBody>
    </xdr:sp>
    <xdr:clientData/>
  </xdr:oneCellAnchor>
  <xdr:oneCellAnchor>
    <xdr:from>
      <xdr:col>0</xdr:col>
      <xdr:colOff>-61118</xdr:colOff>
      <xdr:row>29</xdr:row>
      <xdr:rowOff>155591</xdr:rowOff>
    </xdr:from>
    <xdr:ext cx="5075236" cy="193643"/>
    <xdr:sp macro="" textlink="">
      <xdr:nvSpPr>
        <xdr:cNvPr id="14350" name="Text 14">
          <a:extLst>
            <a:ext uri="{FF2B5EF4-FFF2-40B4-BE49-F238E27FC236}">
              <a16:creationId xmlns:a16="http://schemas.microsoft.com/office/drawing/2014/main" id="{DD1557B1-5960-2ABF-FCA0-AFD220D1AFE2}"/>
            </a:ext>
          </a:extLst>
        </xdr:cNvPr>
        <xdr:cNvSpPr txBox="1">
          <a:spLocks noChangeArrowheads="1"/>
        </xdr:cNvSpPr>
      </xdr:nvSpPr>
      <xdr:spPr bwMode="auto">
        <a:xfrm>
          <a:off x="-61118" y="5451491"/>
          <a:ext cx="5075236" cy="193643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2860" rIns="18288" bIns="22860" anchor="ctr" upright="1">
          <a:spAutoFit/>
        </a:bodyPr>
        <a:lstStyle/>
        <a:p>
          <a:pPr algn="ctr" rtl="0">
            <a:defRPr sz="1000"/>
          </a:pPr>
          <a:r>
            <a:rPr lang="de-CH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Steuer- Abschlüsse (Steuereinnahmen) 100% netto </a:t>
          </a:r>
          <a:r>
            <a:rPr lang="de-CH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(umfassen jeweils ein Steuerjahr)</a:t>
          </a:r>
        </a:p>
      </xdr:txBody>
    </xdr:sp>
    <xdr:clientData/>
  </xdr:oneCellAnchor>
  <xdr:oneCellAnchor>
    <xdr:from>
      <xdr:col>0</xdr:col>
      <xdr:colOff>0</xdr:colOff>
      <xdr:row>4</xdr:row>
      <xdr:rowOff>123825</xdr:rowOff>
    </xdr:from>
    <xdr:ext cx="933450" cy="200025"/>
    <xdr:sp macro="" textlink="">
      <xdr:nvSpPr>
        <xdr:cNvPr id="14351" name="Text 15">
          <a:extLst>
            <a:ext uri="{FF2B5EF4-FFF2-40B4-BE49-F238E27FC236}">
              <a16:creationId xmlns:a16="http://schemas.microsoft.com/office/drawing/2014/main" id="{F01A2F4D-DC4B-C3A9-B0B2-AB28F987B3D8}"/>
            </a:ext>
          </a:extLst>
        </xdr:cNvPr>
        <xdr:cNvSpPr txBox="1">
          <a:spLocks noChangeArrowheads="1"/>
        </xdr:cNvSpPr>
      </xdr:nvSpPr>
      <xdr:spPr bwMode="auto">
        <a:xfrm>
          <a:off x="0" y="857250"/>
          <a:ext cx="933450" cy="2000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2860" rIns="18288" bIns="22860" anchor="ctr" upright="1">
          <a:spAutoFit/>
        </a:bodyPr>
        <a:lstStyle/>
        <a:p>
          <a:pPr algn="ctr" rtl="0">
            <a:defRPr sz="1000"/>
          </a:pPr>
          <a:r>
            <a:rPr lang="de-CH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Steuerregister</a:t>
          </a:r>
        </a:p>
      </xdr:txBody>
    </xdr:sp>
    <xdr:clientData/>
  </xdr:one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12</xdr:row>
      <xdr:rowOff>0</xdr:rowOff>
    </xdr:from>
    <xdr:to>
      <xdr:col>3</xdr:col>
      <xdr:colOff>19050</xdr:colOff>
      <xdr:row>23</xdr:row>
      <xdr:rowOff>19050</xdr:rowOff>
    </xdr:to>
    <xdr:graphicFrame macro="">
      <xdr:nvGraphicFramePr>
        <xdr:cNvPr id="15361" name="Diagramm 1">
          <a:extLst>
            <a:ext uri="{FF2B5EF4-FFF2-40B4-BE49-F238E27FC236}">
              <a16:creationId xmlns:a16="http://schemas.microsoft.com/office/drawing/2014/main" id="{FB5633B1-A2E6-31CC-883B-3E8D282C258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209550</xdr:colOff>
      <xdr:row>12</xdr:row>
      <xdr:rowOff>0</xdr:rowOff>
    </xdr:from>
    <xdr:to>
      <xdr:col>5</xdr:col>
      <xdr:colOff>933450</xdr:colOff>
      <xdr:row>23</xdr:row>
      <xdr:rowOff>28575</xdr:rowOff>
    </xdr:to>
    <xdr:graphicFrame macro="">
      <xdr:nvGraphicFramePr>
        <xdr:cNvPr id="15362" name="Diagramm 2">
          <a:extLst>
            <a:ext uri="{FF2B5EF4-FFF2-40B4-BE49-F238E27FC236}">
              <a16:creationId xmlns:a16="http://schemas.microsoft.com/office/drawing/2014/main" id="{73F4DA55-C7FE-55DB-BF0D-02CE966E775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39</xdr:row>
      <xdr:rowOff>152400</xdr:rowOff>
    </xdr:from>
    <xdr:to>
      <xdr:col>5</xdr:col>
      <xdr:colOff>933450</xdr:colOff>
      <xdr:row>52</xdr:row>
      <xdr:rowOff>104775</xdr:rowOff>
    </xdr:to>
    <xdr:graphicFrame macro="">
      <xdr:nvGraphicFramePr>
        <xdr:cNvPr id="15364" name="Diagramm 4">
          <a:extLst>
            <a:ext uri="{FF2B5EF4-FFF2-40B4-BE49-F238E27FC236}">
              <a16:creationId xmlns:a16="http://schemas.microsoft.com/office/drawing/2014/main" id="{ABBD77FC-32DC-254E-AA2E-ED3E5C35A0F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oneCellAnchor>
    <xdr:from>
      <xdr:col>0</xdr:col>
      <xdr:colOff>0</xdr:colOff>
      <xdr:row>2</xdr:row>
      <xdr:rowOff>66675</xdr:rowOff>
    </xdr:from>
    <xdr:ext cx="1457325" cy="200025"/>
    <xdr:sp macro="" textlink="">
      <xdr:nvSpPr>
        <xdr:cNvPr id="15365" name="Text 5">
          <a:extLst>
            <a:ext uri="{FF2B5EF4-FFF2-40B4-BE49-F238E27FC236}">
              <a16:creationId xmlns:a16="http://schemas.microsoft.com/office/drawing/2014/main" id="{E2B0C3E8-B762-0C84-0822-E0764DB7443A}"/>
            </a:ext>
          </a:extLst>
        </xdr:cNvPr>
        <xdr:cNvSpPr txBox="1">
          <a:spLocks noChangeArrowheads="1"/>
        </xdr:cNvSpPr>
      </xdr:nvSpPr>
      <xdr:spPr bwMode="auto">
        <a:xfrm>
          <a:off x="0" y="390525"/>
          <a:ext cx="1457325" cy="2000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2860" rIns="18288" bIns="22860" anchor="ctr" upright="1">
          <a:spAutoFit/>
        </a:bodyPr>
        <a:lstStyle/>
        <a:p>
          <a:pPr algn="ctr" rtl="0">
            <a:defRPr sz="1000"/>
          </a:pPr>
          <a:r>
            <a:rPr lang="de-CH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Steuerausscheidungen</a:t>
          </a:r>
        </a:p>
      </xdr:txBody>
    </xdr:sp>
    <xdr:clientData/>
  </xdr:oneCellAnchor>
  <xdr:oneCellAnchor>
    <xdr:from>
      <xdr:col>0</xdr:col>
      <xdr:colOff>0</xdr:colOff>
      <xdr:row>28</xdr:row>
      <xdr:rowOff>47625</xdr:rowOff>
    </xdr:from>
    <xdr:ext cx="895350" cy="200025"/>
    <xdr:sp macro="" textlink="">
      <xdr:nvSpPr>
        <xdr:cNvPr id="15366" name="Text 6">
          <a:extLst>
            <a:ext uri="{FF2B5EF4-FFF2-40B4-BE49-F238E27FC236}">
              <a16:creationId xmlns:a16="http://schemas.microsoft.com/office/drawing/2014/main" id="{0F5FB241-2717-03C1-A921-6972904D9CE3}"/>
            </a:ext>
          </a:extLst>
        </xdr:cNvPr>
        <xdr:cNvSpPr txBox="1">
          <a:spLocks noChangeArrowheads="1"/>
        </xdr:cNvSpPr>
      </xdr:nvSpPr>
      <xdr:spPr bwMode="auto">
        <a:xfrm>
          <a:off x="0" y="4667250"/>
          <a:ext cx="895350" cy="2000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2860" rIns="18288" bIns="22860" anchor="ctr" upright="1">
          <a:spAutoFit/>
        </a:bodyPr>
        <a:lstStyle/>
        <a:p>
          <a:pPr algn="ctr" rtl="0">
            <a:defRPr sz="1000"/>
          </a:pPr>
          <a:r>
            <a:rPr lang="de-CH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Grundsteuern</a:t>
          </a:r>
        </a:p>
      </xdr:txBody>
    </xdr:sp>
    <xdr:clientData/>
  </xdr:oneCellAnchor>
  <xdr:twoCellAnchor editAs="oneCell">
    <xdr:from>
      <xdr:col>0</xdr:col>
      <xdr:colOff>0</xdr:colOff>
      <xdr:row>23</xdr:row>
      <xdr:rowOff>57150</xdr:rowOff>
    </xdr:from>
    <xdr:to>
      <xdr:col>3</xdr:col>
      <xdr:colOff>28575</xdr:colOff>
      <xdr:row>25</xdr:row>
      <xdr:rowOff>76200</xdr:rowOff>
    </xdr:to>
    <xdr:sp macro="" textlink="">
      <xdr:nvSpPr>
        <xdr:cNvPr id="15367" name="Text 7">
          <a:extLst>
            <a:ext uri="{FF2B5EF4-FFF2-40B4-BE49-F238E27FC236}">
              <a16:creationId xmlns:a16="http://schemas.microsoft.com/office/drawing/2014/main" id="{BA6EF146-12E6-74E6-3663-CB79ED9AFA2B}"/>
            </a:ext>
          </a:extLst>
        </xdr:cNvPr>
        <xdr:cNvSpPr txBox="1">
          <a:spLocks noChangeArrowheads="1"/>
        </xdr:cNvSpPr>
      </xdr:nvSpPr>
      <xdr:spPr bwMode="auto">
        <a:xfrm>
          <a:off x="0" y="3867150"/>
          <a:ext cx="2857500" cy="3429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BEE1F6" mc:Ignorable="a14" a14:legacySpreadsheetColorIndex="41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de-CH" sz="800" b="0" i="1" u="none" strike="noStrike" baseline="0">
              <a:solidFill>
                <a:srgbClr val="000000"/>
              </a:solidFill>
              <a:latin typeface="Arial"/>
              <a:cs typeface="Arial"/>
            </a:rPr>
            <a:t>* Sehr gute Geschäftsabschlüsse und einmalige </a:t>
          </a:r>
        </a:p>
        <a:p>
          <a:pPr algn="l" rtl="0">
            <a:defRPr sz="1000"/>
          </a:pPr>
          <a:r>
            <a:rPr lang="de-CH" sz="800" b="0" i="1" u="none" strike="noStrike" baseline="0">
              <a:solidFill>
                <a:srgbClr val="000000"/>
              </a:solidFill>
              <a:latin typeface="Arial"/>
              <a:cs typeface="Arial"/>
            </a:rPr>
            <a:t>  Besteuerung ausserordentlicher Einkünfte</a:t>
          </a:r>
        </a:p>
      </xdr:txBody>
    </xdr:sp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0.45288</cdr:x>
      <cdr:y>0.28424</cdr:y>
    </cdr:from>
    <cdr:to>
      <cdr:x>0.5261</cdr:x>
      <cdr:y>0.38418</cdr:y>
    </cdr:to>
    <cdr:sp macro="" textlink="">
      <cdr:nvSpPr>
        <cdr:cNvPr id="16385" name="Text 1">
          <a:extLst xmlns:a="http://schemas.openxmlformats.org/drawingml/2006/main">
            <a:ext uri="{FF2B5EF4-FFF2-40B4-BE49-F238E27FC236}">
              <a16:creationId xmlns:a16="http://schemas.microsoft.com/office/drawing/2014/main" id="{9654D20A-FDAE-016D-96D6-3EA7389B4AA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7265" y="517573"/>
          <a:ext cx="209241" cy="18087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2860" rIns="27432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de-CH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* </a:t>
          </a:r>
        </a:p>
      </cdr:txBody>
    </cdr:sp>
  </cdr:relSizeAnchor>
</c:userShapes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0.56046</cdr:x>
      <cdr:y>0.21168</cdr:y>
    </cdr:from>
    <cdr:to>
      <cdr:x>0.61773</cdr:x>
      <cdr:y>0.26701</cdr:y>
    </cdr:to>
    <cdr:sp macro="" textlink="">
      <cdr:nvSpPr>
        <cdr:cNvPr id="17409" name="Text 1">
          <a:extLst xmlns:a="http://schemas.openxmlformats.org/drawingml/2006/main">
            <a:ext uri="{FF2B5EF4-FFF2-40B4-BE49-F238E27FC236}">
              <a16:creationId xmlns:a16="http://schemas.microsoft.com/office/drawing/2014/main" id="{53C22341-C331-A60B-5B1E-D100C4DF467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174200" y="440699"/>
          <a:ext cx="324021" cy="11435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</cdr:sp>
  </cdr:relSizeAnchor>
</c:userShapes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18</xdr:row>
      <xdr:rowOff>57150</xdr:rowOff>
    </xdr:from>
    <xdr:to>
      <xdr:col>5</xdr:col>
      <xdr:colOff>190500</xdr:colOff>
      <xdr:row>37</xdr:row>
      <xdr:rowOff>9525</xdr:rowOff>
    </xdr:to>
    <xdr:graphicFrame macro="">
      <xdr:nvGraphicFramePr>
        <xdr:cNvPr id="18435" name="Diagramm 3">
          <a:extLst>
            <a:ext uri="{FF2B5EF4-FFF2-40B4-BE49-F238E27FC236}">
              <a16:creationId xmlns:a16="http://schemas.microsoft.com/office/drawing/2014/main" id="{9D98472C-BF21-852B-46DC-046042DBF52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295275</xdr:colOff>
      <xdr:row>18</xdr:row>
      <xdr:rowOff>57150</xdr:rowOff>
    </xdr:from>
    <xdr:to>
      <xdr:col>14</xdr:col>
      <xdr:colOff>0</xdr:colOff>
      <xdr:row>36</xdr:row>
      <xdr:rowOff>142875</xdr:rowOff>
    </xdr:to>
    <xdr:graphicFrame macro="">
      <xdr:nvGraphicFramePr>
        <xdr:cNvPr id="18436" name="Diagramm 4">
          <a:extLst>
            <a:ext uri="{FF2B5EF4-FFF2-40B4-BE49-F238E27FC236}">
              <a16:creationId xmlns:a16="http://schemas.microsoft.com/office/drawing/2014/main" id="{0404E965-DC2C-A1B7-8B85-2B0CE8E8ED3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0</xdr:col>
      <xdr:colOff>9525</xdr:colOff>
      <xdr:row>16</xdr:row>
      <xdr:rowOff>85725</xdr:rowOff>
    </xdr:from>
    <xdr:to>
      <xdr:col>10</xdr:col>
      <xdr:colOff>390525</xdr:colOff>
      <xdr:row>17</xdr:row>
      <xdr:rowOff>114300</xdr:rowOff>
    </xdr:to>
    <xdr:sp macro="" textlink="">
      <xdr:nvSpPr>
        <xdr:cNvPr id="18438" name="Text 6">
          <a:extLst>
            <a:ext uri="{FF2B5EF4-FFF2-40B4-BE49-F238E27FC236}">
              <a16:creationId xmlns:a16="http://schemas.microsoft.com/office/drawing/2014/main" id="{9A2A7FB0-C50A-2213-EBB7-E5064A1794AB}"/>
            </a:ext>
          </a:extLst>
        </xdr:cNvPr>
        <xdr:cNvSpPr txBox="1">
          <a:spLocks noChangeArrowheads="1"/>
        </xdr:cNvSpPr>
      </xdr:nvSpPr>
      <xdr:spPr bwMode="auto">
        <a:xfrm>
          <a:off x="9525" y="2676525"/>
          <a:ext cx="7419975" cy="1905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BEE1F6" mc:Ignorable="a14" a14:legacySpreadsheetColorIndex="47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de-CH" sz="1000" b="0" i="1" u="none" strike="noStrike" baseline="0">
              <a:solidFill>
                <a:srgbClr val="000000"/>
              </a:solidFill>
              <a:latin typeface="Arial"/>
              <a:cs typeface="Arial"/>
            </a:rPr>
            <a:t>1) Nettozinsertrag (1998)              2) Spezialfinanzierungsgrad                  3) definitiver Abschluss pendent, minime Abweichung                 </a:t>
          </a:r>
        </a:p>
      </xdr:txBody>
    </xdr:sp>
    <xdr:clientData/>
  </xdr:twoCellAnchor>
  <xdr:oneCellAnchor>
    <xdr:from>
      <xdr:col>0</xdr:col>
      <xdr:colOff>0</xdr:colOff>
      <xdr:row>0</xdr:row>
      <xdr:rowOff>0</xdr:rowOff>
    </xdr:from>
    <xdr:ext cx="5514975" cy="228600"/>
    <xdr:sp macro="" textlink="">
      <xdr:nvSpPr>
        <xdr:cNvPr id="18440" name="Text 8">
          <a:extLst>
            <a:ext uri="{FF2B5EF4-FFF2-40B4-BE49-F238E27FC236}">
              <a16:creationId xmlns:a16="http://schemas.microsoft.com/office/drawing/2014/main" id="{02DAFB04-1F87-FAF7-A9DD-FF1602545DBC}"/>
            </a:ext>
          </a:extLst>
        </xdr:cNvPr>
        <xdr:cNvSpPr txBox="1">
          <a:spLocks noChangeArrowheads="1"/>
        </xdr:cNvSpPr>
      </xdr:nvSpPr>
      <xdr:spPr bwMode="auto">
        <a:xfrm>
          <a:off x="0" y="0"/>
          <a:ext cx="5514975" cy="2286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BEE1F6" mc:Ignorable="a14" a14:legacySpreadsheetColorIndex="47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18288" bIns="27432" anchor="ctr" upright="1">
          <a:spAutoFit/>
        </a:bodyPr>
        <a:lstStyle/>
        <a:p>
          <a:pPr algn="ctr" rtl="0">
            <a:defRPr sz="1000"/>
          </a:pPr>
          <a:r>
            <a:rPr lang="de-CH" sz="1100" b="1" i="0" u="none" strike="noStrike" baseline="0">
              <a:solidFill>
                <a:srgbClr val="000000"/>
              </a:solidFill>
              <a:latin typeface="Arial"/>
              <a:cs typeface="Arial"/>
            </a:rPr>
            <a:t>Finanzlage der Stadt Opfikon aufgrund der Finanzkennzahlen ( in Mio Fr. und % )</a:t>
          </a:r>
        </a:p>
      </xdr:txBody>
    </xdr:sp>
    <xdr:clientData/>
  </xdr:oneCellAnchor>
  <xdr:twoCellAnchor editAs="oneCell">
    <xdr:from>
      <xdr:col>0</xdr:col>
      <xdr:colOff>0</xdr:colOff>
      <xdr:row>37</xdr:row>
      <xdr:rowOff>0</xdr:rowOff>
    </xdr:from>
    <xdr:to>
      <xdr:col>5</xdr:col>
      <xdr:colOff>190500</xdr:colOff>
      <xdr:row>38</xdr:row>
      <xdr:rowOff>9525</xdr:rowOff>
    </xdr:to>
    <xdr:sp macro="" textlink="">
      <xdr:nvSpPr>
        <xdr:cNvPr id="18441" name="Text 9">
          <a:extLst>
            <a:ext uri="{FF2B5EF4-FFF2-40B4-BE49-F238E27FC236}">
              <a16:creationId xmlns:a16="http://schemas.microsoft.com/office/drawing/2014/main" id="{054F3B45-F082-7BD6-60A9-14BBCBDB2C73}"/>
            </a:ext>
          </a:extLst>
        </xdr:cNvPr>
        <xdr:cNvSpPr txBox="1">
          <a:spLocks noChangeArrowheads="1"/>
        </xdr:cNvSpPr>
      </xdr:nvSpPr>
      <xdr:spPr bwMode="auto">
        <a:xfrm>
          <a:off x="0" y="5991225"/>
          <a:ext cx="4419600" cy="1714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BEE1F6" mc:Ignorable="a14" a14:legacySpreadsheetColorIndex="41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de-CH" sz="800" b="0" i="1" u="none" strike="noStrike" baseline="0">
              <a:solidFill>
                <a:srgbClr val="000000"/>
              </a:solidFill>
              <a:latin typeface="Arial"/>
              <a:cs typeface="Arial"/>
            </a:rPr>
            <a:t>4) Hoher SFG infolge sehr hohem Cashflow und tiefen Investitionen</a:t>
          </a:r>
        </a:p>
      </xdr:txBody>
    </xdr:sp>
    <xdr:clientData/>
  </xdr:twoCellAnchor>
  <xdr:twoCellAnchor editAs="oneCell">
    <xdr:from>
      <xdr:col>5</xdr:col>
      <xdr:colOff>295275</xdr:colOff>
      <xdr:row>36</xdr:row>
      <xdr:rowOff>114300</xdr:rowOff>
    </xdr:from>
    <xdr:to>
      <xdr:col>14</xdr:col>
      <xdr:colOff>0</xdr:colOff>
      <xdr:row>38</xdr:row>
      <xdr:rowOff>9525</xdr:rowOff>
    </xdr:to>
    <xdr:sp macro="" textlink="">
      <xdr:nvSpPr>
        <xdr:cNvPr id="18442" name="Text 10">
          <a:extLst>
            <a:ext uri="{FF2B5EF4-FFF2-40B4-BE49-F238E27FC236}">
              <a16:creationId xmlns:a16="http://schemas.microsoft.com/office/drawing/2014/main" id="{C8ECACCA-A09A-457E-27B6-4BF74F8FC587}"/>
            </a:ext>
          </a:extLst>
        </xdr:cNvPr>
        <xdr:cNvSpPr txBox="1">
          <a:spLocks noChangeArrowheads="1"/>
        </xdr:cNvSpPr>
      </xdr:nvSpPr>
      <xdr:spPr bwMode="auto">
        <a:xfrm>
          <a:off x="4524375" y="5943600"/>
          <a:ext cx="4200525" cy="2190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BEE1F6" mc:Ignorable="a14" a14:legacySpreadsheetColorIndex="41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1066800</xdr:colOff>
      <xdr:row>3</xdr:row>
      <xdr:rowOff>152400</xdr:rowOff>
    </xdr:from>
    <xdr:to>
      <xdr:col>0</xdr:col>
      <xdr:colOff>1276350</xdr:colOff>
      <xdr:row>5</xdr:row>
      <xdr:rowOff>47625</xdr:rowOff>
    </xdr:to>
    <xdr:sp macro="" textlink="">
      <xdr:nvSpPr>
        <xdr:cNvPr id="18445" name="Text 3">
          <a:extLst>
            <a:ext uri="{FF2B5EF4-FFF2-40B4-BE49-F238E27FC236}">
              <a16:creationId xmlns:a16="http://schemas.microsoft.com/office/drawing/2014/main" id="{9870DE75-2445-BB77-92DE-8CACD8D732A0}"/>
            </a:ext>
          </a:extLst>
        </xdr:cNvPr>
        <xdr:cNvSpPr txBox="1">
          <a:spLocks noChangeArrowheads="1"/>
        </xdr:cNvSpPr>
      </xdr:nvSpPr>
      <xdr:spPr bwMode="auto">
        <a:xfrm>
          <a:off x="1066800" y="638175"/>
          <a:ext cx="2095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de-CH" sz="700" b="0" i="0" u="none" strike="noStrike" baseline="0">
              <a:solidFill>
                <a:srgbClr val="000000"/>
              </a:solidFill>
              <a:latin typeface="Arial"/>
              <a:cs typeface="Arial"/>
            </a:rPr>
            <a:t>3)</a:t>
          </a:r>
          <a:r>
            <a:rPr lang="de-CH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</a:p>
      </xdr:txBody>
    </xdr:sp>
    <xdr:clientData/>
  </xdr:twoCellAnchor>
  <xdr:twoCellAnchor editAs="oneCell">
    <xdr:from>
      <xdr:col>8</xdr:col>
      <xdr:colOff>19050</xdr:colOff>
      <xdr:row>7</xdr:row>
      <xdr:rowOff>152400</xdr:rowOff>
    </xdr:from>
    <xdr:to>
      <xdr:col>8</xdr:col>
      <xdr:colOff>228600</xdr:colOff>
      <xdr:row>9</xdr:row>
      <xdr:rowOff>47625</xdr:rowOff>
    </xdr:to>
    <xdr:sp macro="" textlink="">
      <xdr:nvSpPr>
        <xdr:cNvPr id="18446" name="Text 3">
          <a:extLst>
            <a:ext uri="{FF2B5EF4-FFF2-40B4-BE49-F238E27FC236}">
              <a16:creationId xmlns:a16="http://schemas.microsoft.com/office/drawing/2014/main" id="{ABB03A99-EF97-F694-0444-E6246D115CAD}"/>
            </a:ext>
          </a:extLst>
        </xdr:cNvPr>
        <xdr:cNvSpPr txBox="1">
          <a:spLocks noChangeArrowheads="1"/>
        </xdr:cNvSpPr>
      </xdr:nvSpPr>
      <xdr:spPr bwMode="auto">
        <a:xfrm>
          <a:off x="5934075" y="1285875"/>
          <a:ext cx="2095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de-CH" sz="700" b="0" i="0" u="none" strike="noStrike" baseline="0">
              <a:solidFill>
                <a:srgbClr val="000000"/>
              </a:solidFill>
              <a:latin typeface="Arial"/>
              <a:cs typeface="Arial"/>
            </a:rPr>
            <a:t>1)</a:t>
          </a:r>
          <a:r>
            <a:rPr lang="de-CH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</a:p>
      </xdr:txBody>
    </xdr:sp>
    <xdr:clientData/>
  </xdr:twoCellAnchor>
  <xdr:twoCellAnchor editAs="oneCell">
    <xdr:from>
      <xdr:col>7</xdr:col>
      <xdr:colOff>19050</xdr:colOff>
      <xdr:row>7</xdr:row>
      <xdr:rowOff>152400</xdr:rowOff>
    </xdr:from>
    <xdr:to>
      <xdr:col>7</xdr:col>
      <xdr:colOff>228600</xdr:colOff>
      <xdr:row>9</xdr:row>
      <xdr:rowOff>47625</xdr:rowOff>
    </xdr:to>
    <xdr:sp macro="" textlink="">
      <xdr:nvSpPr>
        <xdr:cNvPr id="18447" name="Text 3">
          <a:extLst>
            <a:ext uri="{FF2B5EF4-FFF2-40B4-BE49-F238E27FC236}">
              <a16:creationId xmlns:a16="http://schemas.microsoft.com/office/drawing/2014/main" id="{FD15B9DA-422C-5FA7-A961-8F3F7D05ACC9}"/>
            </a:ext>
          </a:extLst>
        </xdr:cNvPr>
        <xdr:cNvSpPr txBox="1">
          <a:spLocks noChangeArrowheads="1"/>
        </xdr:cNvSpPr>
      </xdr:nvSpPr>
      <xdr:spPr bwMode="auto">
        <a:xfrm>
          <a:off x="5372100" y="1285875"/>
          <a:ext cx="2095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de-CH" sz="700" b="0" i="0" u="none" strike="noStrike" baseline="0">
              <a:solidFill>
                <a:srgbClr val="000000"/>
              </a:solidFill>
              <a:latin typeface="Arial"/>
              <a:cs typeface="Arial"/>
            </a:rPr>
            <a:t>1)</a:t>
          </a:r>
          <a:r>
            <a:rPr lang="de-CH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</a:p>
      </xdr:txBody>
    </xdr:sp>
    <xdr:clientData/>
  </xdr:twoCellAnchor>
  <xdr:twoCellAnchor editAs="oneCell">
    <xdr:from>
      <xdr:col>11</xdr:col>
      <xdr:colOff>0</xdr:colOff>
      <xdr:row>2</xdr:row>
      <xdr:rowOff>19050</xdr:rowOff>
    </xdr:from>
    <xdr:to>
      <xdr:col>11</xdr:col>
      <xdr:colOff>209550</xdr:colOff>
      <xdr:row>3</xdr:row>
      <xdr:rowOff>76200</xdr:rowOff>
    </xdr:to>
    <xdr:sp macro="" textlink="">
      <xdr:nvSpPr>
        <xdr:cNvPr id="18448" name="Text 3">
          <a:extLst>
            <a:ext uri="{FF2B5EF4-FFF2-40B4-BE49-F238E27FC236}">
              <a16:creationId xmlns:a16="http://schemas.microsoft.com/office/drawing/2014/main" id="{885FFC37-93C7-0E55-5611-E0EE5F0B2BA6}"/>
            </a:ext>
          </a:extLst>
        </xdr:cNvPr>
        <xdr:cNvSpPr txBox="1">
          <a:spLocks noChangeArrowheads="1"/>
        </xdr:cNvSpPr>
      </xdr:nvSpPr>
      <xdr:spPr bwMode="auto">
        <a:xfrm>
          <a:off x="7600950" y="342900"/>
          <a:ext cx="2095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de-CH" sz="700" b="0" i="0" u="none" strike="noStrike" baseline="0">
              <a:solidFill>
                <a:srgbClr val="000000"/>
              </a:solidFill>
              <a:latin typeface="Arial"/>
              <a:cs typeface="Arial"/>
            </a:rPr>
            <a:t>3)</a:t>
          </a:r>
          <a:r>
            <a:rPr lang="de-CH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</a:p>
      </xdr:txBody>
    </xdr:sp>
    <xdr:clientData/>
  </xdr:twoCellAnchor>
</xdr:wsDr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0.50294</cdr:x>
      <cdr:y>0.27576</cdr:y>
    </cdr:from>
    <cdr:to>
      <cdr:x>0.58684</cdr:x>
      <cdr:y>0.34163</cdr:y>
    </cdr:to>
    <cdr:sp macro="" textlink="">
      <cdr:nvSpPr>
        <cdr:cNvPr id="19457" name="Text 1">
          <a:extLst xmlns:a="http://schemas.openxmlformats.org/drawingml/2006/main">
            <a:ext uri="{FF2B5EF4-FFF2-40B4-BE49-F238E27FC236}">
              <a16:creationId xmlns:a16="http://schemas.microsoft.com/office/drawing/2014/main" id="{FDA1E5F3-B3BE-4FB0-362F-FE769B446DC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230739" y="841056"/>
          <a:ext cx="371630" cy="20013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none" lIns="18288" tIns="22860" rIns="18288" bIns="22860" anchor="ctr" upright="1">
          <a:spAutoFit/>
        </a:bodyPr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de-CH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NV/E</a:t>
          </a:r>
        </a:p>
      </cdr:txBody>
    </cdr:sp>
  </cdr:relSizeAnchor>
  <cdr:relSizeAnchor xmlns:cdr="http://schemas.openxmlformats.org/drawingml/2006/chartDrawing">
    <cdr:from>
      <cdr:x>0.5592</cdr:x>
      <cdr:y>0.34138</cdr:y>
    </cdr:from>
    <cdr:to>
      <cdr:x>0.62329</cdr:x>
      <cdr:y>0.49516</cdr:y>
    </cdr:to>
    <cdr:sp macro="" textlink="">
      <cdr:nvSpPr>
        <cdr:cNvPr id="19458" name="Line 2">
          <a:extLst xmlns:a="http://schemas.openxmlformats.org/drawingml/2006/main">
            <a:ext uri="{FF2B5EF4-FFF2-40B4-BE49-F238E27FC236}">
              <a16:creationId xmlns:a16="http://schemas.microsoft.com/office/drawing/2014/main" id="{90457729-F5A7-39AA-01CF-5BBD28DFC927}"/>
            </a:ext>
          </a:extLst>
        </cdr:cNvPr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2479937" y="1040459"/>
          <a:ext cx="283869" cy="467237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sm" len="med"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</cdr:sp>
  </cdr:relSizeAnchor>
  <cdr:relSizeAnchor xmlns:cdr="http://schemas.openxmlformats.org/drawingml/2006/chartDrawing">
    <cdr:from>
      <cdr:x>0.67344</cdr:x>
      <cdr:y>0.16945</cdr:y>
    </cdr:from>
    <cdr:to>
      <cdr:x>0.72065</cdr:x>
      <cdr:y>0.26026</cdr:y>
    </cdr:to>
    <cdr:sp macro="" textlink="">
      <cdr:nvSpPr>
        <cdr:cNvPr id="19459" name="Text 3">
          <a:extLst xmlns:a="http://schemas.openxmlformats.org/drawingml/2006/main">
            <a:ext uri="{FF2B5EF4-FFF2-40B4-BE49-F238E27FC236}">
              <a16:creationId xmlns:a16="http://schemas.microsoft.com/office/drawing/2014/main" id="{34196D7C-B756-7358-1941-0BF5D3104DE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985917" y="518037"/>
          <a:ext cx="209109" cy="27592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18288" rIns="27432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de-CH" sz="700" b="0" i="0" u="none" strike="noStrike" baseline="0">
              <a:solidFill>
                <a:srgbClr val="000000"/>
              </a:solidFill>
              <a:latin typeface="Arial"/>
              <a:cs typeface="Arial"/>
            </a:rPr>
            <a:t>4)</a:t>
          </a:r>
          <a:r>
            <a:rPr lang="de-CH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</c:userShapes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0.48059</cdr:x>
      <cdr:y>0.14763</cdr:y>
    </cdr:from>
    <cdr:to>
      <cdr:x>0.59851</cdr:x>
      <cdr:y>0.17623</cdr:y>
    </cdr:to>
    <cdr:sp macro="" textlink="">
      <cdr:nvSpPr>
        <cdr:cNvPr id="2049" name="Text 1">
          <a:extLst xmlns:a="http://schemas.openxmlformats.org/drawingml/2006/main">
            <a:ext uri="{FF2B5EF4-FFF2-40B4-BE49-F238E27FC236}">
              <a16:creationId xmlns:a16="http://schemas.microsoft.com/office/drawing/2014/main" id="{6EA1EBC2-4964-9995-CC21-A5E79107272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44474" y="1032499"/>
          <a:ext cx="648081" cy="19943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none" lIns="18288" tIns="18288" rIns="18288" bIns="18288" anchor="ctr" upright="1">
          <a:spAutoFit/>
        </a:bodyPr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de-CH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Einwohner</a:t>
          </a:r>
        </a:p>
      </cdr:txBody>
    </cdr:sp>
  </cdr:relSizeAnchor>
  <cdr:relSizeAnchor xmlns:cdr="http://schemas.openxmlformats.org/drawingml/2006/chartDrawing">
    <cdr:from>
      <cdr:x>0.44055</cdr:x>
      <cdr:y>0.5106</cdr:y>
    </cdr:from>
    <cdr:to>
      <cdr:x>0.57395</cdr:x>
      <cdr:y>0.53921</cdr:y>
    </cdr:to>
    <cdr:sp macro="" textlink="">
      <cdr:nvSpPr>
        <cdr:cNvPr id="2050" name="Text 2">
          <a:extLst xmlns:a="http://schemas.openxmlformats.org/drawingml/2006/main">
            <a:ext uri="{FF2B5EF4-FFF2-40B4-BE49-F238E27FC236}">
              <a16:creationId xmlns:a16="http://schemas.microsoft.com/office/drawing/2014/main" id="{2881A9DD-7EDF-0C8B-FE66-6739D68C7C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24397" y="3563253"/>
          <a:ext cx="733141" cy="19943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none" lIns="18288" tIns="18288" rIns="18288" bIns="18288" anchor="ctr" upright="1">
          <a:spAutoFit/>
        </a:bodyPr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de-CH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Wohnungen</a:t>
          </a:r>
        </a:p>
      </cdr:txBody>
    </cdr:sp>
  </cdr:relSizeAnchor>
  <cdr:relSizeAnchor xmlns:cdr="http://schemas.openxmlformats.org/drawingml/2006/chartDrawing">
    <cdr:from>
      <cdr:x>0.54078</cdr:x>
      <cdr:y>0.70343</cdr:y>
    </cdr:from>
    <cdr:to>
      <cdr:x>0.69678</cdr:x>
      <cdr:y>0.75546</cdr:y>
    </cdr:to>
    <cdr:sp macro="" textlink="">
      <cdr:nvSpPr>
        <cdr:cNvPr id="2051" name="Text 3">
          <a:extLst xmlns:a="http://schemas.openxmlformats.org/drawingml/2006/main">
            <a:ext uri="{FF2B5EF4-FFF2-40B4-BE49-F238E27FC236}">
              <a16:creationId xmlns:a16="http://schemas.microsoft.com/office/drawing/2014/main" id="{26FD91BA-060E-DFB3-8D39-3824BB72CCF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975266" y="4907717"/>
          <a:ext cx="857357" cy="36276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none" lIns="18288" tIns="18288" rIns="18288" bIns="18288" anchor="ctr" upright="1">
          <a:spAutoFit/>
        </a:bodyPr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de-CH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Steuererträge</a:t>
          </a:r>
        </a:p>
        <a:p xmlns:a="http://schemas.openxmlformats.org/drawingml/2006/main">
          <a:pPr algn="ctr" rtl="0">
            <a:defRPr sz="1000"/>
          </a:pPr>
          <a:r>
            <a:rPr lang="de-CH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x 10'000 in Fr.</a:t>
          </a:r>
        </a:p>
      </cdr:txBody>
    </cdr:sp>
  </cdr:relSizeAnchor>
  <cdr:relSizeAnchor xmlns:cdr="http://schemas.openxmlformats.org/drawingml/2006/chartDrawing">
    <cdr:from>
      <cdr:x>0.245</cdr:x>
      <cdr:y>0.82919</cdr:y>
    </cdr:from>
    <cdr:to>
      <cdr:x>0.39928</cdr:x>
      <cdr:y>0.85779</cdr:y>
    </cdr:to>
    <cdr:sp macro="" textlink="">
      <cdr:nvSpPr>
        <cdr:cNvPr id="2052" name="Text 4">
          <a:extLst xmlns:a="http://schemas.openxmlformats.org/drawingml/2006/main">
            <a:ext uri="{FF2B5EF4-FFF2-40B4-BE49-F238E27FC236}">
              <a16:creationId xmlns:a16="http://schemas.microsoft.com/office/drawing/2014/main" id="{2187E95A-ACF7-C851-7AD9-88A96E1F7BB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49662" y="5784540"/>
          <a:ext cx="847906" cy="19943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none" lIns="18288" tIns="18288" rIns="18288" bIns="18288" anchor="ctr" upright="1">
          <a:spAutoFit/>
        </a:bodyPr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de-CH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Arbeitsstätten</a:t>
          </a:r>
        </a:p>
      </cdr:txBody>
    </cdr:sp>
  </cdr:relSizeAnchor>
</c:userShapes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20482" name="Text 2">
          <a:extLst>
            <a:ext uri="{FF2B5EF4-FFF2-40B4-BE49-F238E27FC236}">
              <a16:creationId xmlns:a16="http://schemas.microsoft.com/office/drawing/2014/main" id="{C5B93E9C-9683-6077-57B2-98CB153A7A56}"/>
            </a:ext>
          </a:extLst>
        </xdr:cNvPr>
        <xdr:cNvSpPr txBox="1">
          <a:spLocks noChangeArrowheads="1"/>
        </xdr:cNvSpPr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 editAs="oneCell">
    <xdr:from>
      <xdr:col>4</xdr:col>
      <xdr:colOff>333375</xdr:colOff>
      <xdr:row>30</xdr:row>
      <xdr:rowOff>19050</xdr:rowOff>
    </xdr:from>
    <xdr:to>
      <xdr:col>4</xdr:col>
      <xdr:colOff>647700</xdr:colOff>
      <xdr:row>35</xdr:row>
      <xdr:rowOff>133350</xdr:rowOff>
    </xdr:to>
    <xdr:sp macro="" textlink="">
      <xdr:nvSpPr>
        <xdr:cNvPr id="20487" name="Text 7">
          <a:extLst>
            <a:ext uri="{FF2B5EF4-FFF2-40B4-BE49-F238E27FC236}">
              <a16:creationId xmlns:a16="http://schemas.microsoft.com/office/drawing/2014/main" id="{D1F8ED46-F645-2ED5-5788-3D9EA7C59538}"/>
            </a:ext>
          </a:extLst>
        </xdr:cNvPr>
        <xdr:cNvSpPr txBox="1">
          <a:spLocks noChangeArrowheads="1"/>
        </xdr:cNvSpPr>
      </xdr:nvSpPr>
      <xdr:spPr bwMode="auto">
        <a:xfrm>
          <a:off x="3124200" y="4810125"/>
          <a:ext cx="314325" cy="9239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vert="vert270" wrap="square" lIns="27432" tIns="22860" rIns="27432" bIns="22860" anchor="ctr" upright="1"/>
        <a:lstStyle/>
        <a:p>
          <a:pPr algn="ctr" rtl="0">
            <a:defRPr sz="1000"/>
          </a:pPr>
          <a:r>
            <a:rPr lang="de-CH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keine Angaben </a:t>
          </a:r>
        </a:p>
        <a:p>
          <a:pPr algn="ctr" rtl="0">
            <a:defRPr sz="1000"/>
          </a:pPr>
          <a:r>
            <a:rPr lang="de-CH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vorhanden</a:t>
          </a:r>
        </a:p>
      </xdr:txBody>
    </xdr: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9525</xdr:rowOff>
    </xdr:from>
    <xdr:to>
      <xdr:col>8</xdr:col>
      <xdr:colOff>0</xdr:colOff>
      <xdr:row>18</xdr:row>
      <xdr:rowOff>9525</xdr:rowOff>
    </xdr:to>
    <xdr:graphicFrame macro="">
      <xdr:nvGraphicFramePr>
        <xdr:cNvPr id="21506" name="Diagramm 2">
          <a:extLst>
            <a:ext uri="{FF2B5EF4-FFF2-40B4-BE49-F238E27FC236}">
              <a16:creationId xmlns:a16="http://schemas.microsoft.com/office/drawing/2014/main" id="{59D60B66-7D7B-97EA-7BEA-FAF3E8C3752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9525</xdr:colOff>
      <xdr:row>22</xdr:row>
      <xdr:rowOff>9525</xdr:rowOff>
    </xdr:from>
    <xdr:to>
      <xdr:col>8</xdr:col>
      <xdr:colOff>9525</xdr:colOff>
      <xdr:row>36</xdr:row>
      <xdr:rowOff>9525</xdr:rowOff>
    </xdr:to>
    <xdr:graphicFrame macro="">
      <xdr:nvGraphicFramePr>
        <xdr:cNvPr id="21508" name="Diagramm 4">
          <a:extLst>
            <a:ext uri="{FF2B5EF4-FFF2-40B4-BE49-F238E27FC236}">
              <a16:creationId xmlns:a16="http://schemas.microsoft.com/office/drawing/2014/main" id="{A2F2C03D-8561-BCD0-6A66-C3B23648188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40</xdr:row>
      <xdr:rowOff>9525</xdr:rowOff>
    </xdr:from>
    <xdr:to>
      <xdr:col>8</xdr:col>
      <xdr:colOff>0</xdr:colOff>
      <xdr:row>55</xdr:row>
      <xdr:rowOff>142875</xdr:rowOff>
    </xdr:to>
    <xdr:graphicFrame macro="">
      <xdr:nvGraphicFramePr>
        <xdr:cNvPr id="21509" name="Diagramm 5">
          <a:extLst>
            <a:ext uri="{FF2B5EF4-FFF2-40B4-BE49-F238E27FC236}">
              <a16:creationId xmlns:a16="http://schemas.microsoft.com/office/drawing/2014/main" id="{C354BFC4-2699-7DD1-DA4B-D73A919B4BC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0.11493</cdr:x>
      <cdr:y>0.85196</cdr:y>
    </cdr:from>
    <cdr:to>
      <cdr:x>0.95073</cdr:x>
      <cdr:y>0.92972</cdr:y>
    </cdr:to>
    <cdr:sp macro="" textlink="">
      <cdr:nvSpPr>
        <cdr:cNvPr id="22533" name="Text 5">
          <a:extLst xmlns:a="http://schemas.openxmlformats.org/drawingml/2006/main">
            <a:ext uri="{FF2B5EF4-FFF2-40B4-BE49-F238E27FC236}">
              <a16:creationId xmlns:a16="http://schemas.microsoft.com/office/drawing/2014/main" id="{DD23695A-E515-8912-D4E3-1077FFF65D3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9844" y="2194211"/>
          <a:ext cx="4848227" cy="19997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2860" rIns="27432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de-CH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* markanter Anstieg 1996 wegen Überbauung Rietgrabenhang</a:t>
          </a:r>
        </a:p>
      </cdr:txBody>
    </cdr:sp>
  </cdr:relSizeAnchor>
  <cdr:relSizeAnchor xmlns:cdr="http://schemas.openxmlformats.org/drawingml/2006/chartDrawing">
    <cdr:from>
      <cdr:x>0.79507</cdr:x>
      <cdr:y>0.36687</cdr:y>
    </cdr:from>
    <cdr:to>
      <cdr:x>0.82311</cdr:x>
      <cdr:y>0.41863</cdr:y>
    </cdr:to>
    <cdr:sp macro="" textlink="">
      <cdr:nvSpPr>
        <cdr:cNvPr id="22534" name="Text 6">
          <a:extLst xmlns:a="http://schemas.openxmlformats.org/drawingml/2006/main">
            <a:ext uri="{FF2B5EF4-FFF2-40B4-BE49-F238E27FC236}">
              <a16:creationId xmlns:a16="http://schemas.microsoft.com/office/drawing/2014/main" id="{8E8FCBE7-8BD2-F3CA-5C7A-F21EFC51E47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615180" y="946674"/>
          <a:ext cx="162606" cy="1331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</cdr:sp>
  </cdr:relSizeAnchor>
  <cdr:relSizeAnchor xmlns:cdr="http://schemas.openxmlformats.org/drawingml/2006/chartDrawing">
    <cdr:from>
      <cdr:x>0.79311</cdr:x>
      <cdr:y>0.37409</cdr:y>
    </cdr:from>
    <cdr:to>
      <cdr:x>0.82753</cdr:x>
      <cdr:y>0.41863</cdr:y>
    </cdr:to>
    <cdr:sp macro="" textlink="">
      <cdr:nvSpPr>
        <cdr:cNvPr id="22535" name="Text 7">
          <a:extLst xmlns:a="http://schemas.openxmlformats.org/drawingml/2006/main">
            <a:ext uri="{FF2B5EF4-FFF2-40B4-BE49-F238E27FC236}">
              <a16:creationId xmlns:a16="http://schemas.microsoft.com/office/drawing/2014/main" id="{5D80EE32-4904-7AC3-299F-CD2AEF86B29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603769" y="965248"/>
          <a:ext cx="199692" cy="11453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</cdr:sp>
  </cdr:relSizeAnchor>
  <cdr:relSizeAnchor xmlns:cdr="http://schemas.openxmlformats.org/drawingml/2006/chartDrawing">
    <cdr:from>
      <cdr:x>0.79114</cdr:x>
      <cdr:y>0.37048</cdr:y>
    </cdr:from>
    <cdr:to>
      <cdr:x>0.82409</cdr:x>
      <cdr:y>0.41863</cdr:y>
    </cdr:to>
    <cdr:sp macro="" textlink="">
      <cdr:nvSpPr>
        <cdr:cNvPr id="22536" name="Text 8">
          <a:extLst xmlns:a="http://schemas.openxmlformats.org/drawingml/2006/main">
            <a:ext uri="{FF2B5EF4-FFF2-40B4-BE49-F238E27FC236}">
              <a16:creationId xmlns:a16="http://schemas.microsoft.com/office/drawing/2014/main" id="{FA17DDF8-1391-785D-5725-01687D72A9D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592358" y="955961"/>
          <a:ext cx="191134" cy="12382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</cdr:sp>
  </cdr:relSizeAnchor>
  <cdr:relSizeAnchor xmlns:cdr="http://schemas.openxmlformats.org/drawingml/2006/chartDrawing">
    <cdr:from>
      <cdr:x>0.79802</cdr:x>
      <cdr:y>0.3558</cdr:y>
    </cdr:from>
    <cdr:to>
      <cdr:x>0.82261</cdr:x>
      <cdr:y>0.40756</cdr:y>
    </cdr:to>
    <cdr:sp macro="" textlink="">
      <cdr:nvSpPr>
        <cdr:cNvPr id="22537" name="Text 9">
          <a:extLst xmlns:a="http://schemas.openxmlformats.org/drawingml/2006/main">
            <a:ext uri="{FF2B5EF4-FFF2-40B4-BE49-F238E27FC236}">
              <a16:creationId xmlns:a16="http://schemas.microsoft.com/office/drawing/2014/main" id="{C90AE314-BAF8-F859-5D0D-E3EA8B63943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632296" y="918194"/>
          <a:ext cx="142637" cy="1331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</cdr:sp>
  </cdr:relSizeAnchor>
  <cdr:relSizeAnchor xmlns:cdr="http://schemas.openxmlformats.org/drawingml/2006/chartDrawing">
    <cdr:from>
      <cdr:x>0.80294</cdr:x>
      <cdr:y>0.34857</cdr:y>
    </cdr:from>
    <cdr:to>
      <cdr:x>0.83245</cdr:x>
      <cdr:y>0.40033</cdr:y>
    </cdr:to>
    <cdr:sp macro="" textlink="">
      <cdr:nvSpPr>
        <cdr:cNvPr id="22538" name="Text 10">
          <a:extLst xmlns:a="http://schemas.openxmlformats.org/drawingml/2006/main">
            <a:ext uri="{FF2B5EF4-FFF2-40B4-BE49-F238E27FC236}">
              <a16:creationId xmlns:a16="http://schemas.microsoft.com/office/drawing/2014/main" id="{ACD5A093-E19C-917A-C0FE-E3DB005F4F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660824" y="899620"/>
          <a:ext cx="171164" cy="1331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</cdr:sp>
  </cdr:relSizeAnchor>
  <cdr:relSizeAnchor xmlns:cdr="http://schemas.openxmlformats.org/drawingml/2006/chartDrawing">
    <cdr:from>
      <cdr:x>0.58656</cdr:x>
      <cdr:y>0.20774</cdr:y>
    </cdr:from>
    <cdr:to>
      <cdr:x>0.62442</cdr:x>
      <cdr:y>0.37072</cdr:y>
    </cdr:to>
    <cdr:sp macro="" textlink="">
      <cdr:nvSpPr>
        <cdr:cNvPr id="22539" name="Text 11">
          <a:extLst xmlns:a="http://schemas.openxmlformats.org/drawingml/2006/main">
            <a:ext uri="{FF2B5EF4-FFF2-40B4-BE49-F238E27FC236}">
              <a16:creationId xmlns:a16="http://schemas.microsoft.com/office/drawing/2014/main" id="{E6D50B24-F4F3-8D64-F7EC-5F9DBDA15C3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405619" y="537432"/>
          <a:ext cx="219661" cy="41914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2860" rIns="27432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de-CH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* </a:t>
          </a:r>
        </a:p>
      </cdr:txBody>
    </cdr:sp>
  </cdr:relSizeAnchor>
</c:userShapes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33</xdr:row>
      <xdr:rowOff>152400</xdr:rowOff>
    </xdr:from>
    <xdr:to>
      <xdr:col>6</xdr:col>
      <xdr:colOff>0</xdr:colOff>
      <xdr:row>51</xdr:row>
      <xdr:rowOff>152400</xdr:rowOff>
    </xdr:to>
    <xdr:graphicFrame macro="">
      <xdr:nvGraphicFramePr>
        <xdr:cNvPr id="23554" name="Diagramm 2">
          <a:extLst>
            <a:ext uri="{FF2B5EF4-FFF2-40B4-BE49-F238E27FC236}">
              <a16:creationId xmlns:a16="http://schemas.microsoft.com/office/drawing/2014/main" id="{FEE24532-760F-9A88-3ECF-FAD7A54E57A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17</xdr:row>
      <xdr:rowOff>0</xdr:rowOff>
    </xdr:from>
    <xdr:to>
      <xdr:col>6</xdr:col>
      <xdr:colOff>0</xdr:colOff>
      <xdr:row>32</xdr:row>
      <xdr:rowOff>152400</xdr:rowOff>
    </xdr:to>
    <xdr:graphicFrame macro="">
      <xdr:nvGraphicFramePr>
        <xdr:cNvPr id="23555" name="Diagramm 3">
          <a:extLst>
            <a:ext uri="{FF2B5EF4-FFF2-40B4-BE49-F238E27FC236}">
              <a16:creationId xmlns:a16="http://schemas.microsoft.com/office/drawing/2014/main" id="{C8EB6DD1-92D9-31FB-C5B5-7CEAB3B163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oneCellAnchor>
    <xdr:from>
      <xdr:col>0</xdr:col>
      <xdr:colOff>0</xdr:colOff>
      <xdr:row>0</xdr:row>
      <xdr:rowOff>19050</xdr:rowOff>
    </xdr:from>
    <xdr:ext cx="1571625" cy="200025"/>
    <xdr:sp macro="" textlink="">
      <xdr:nvSpPr>
        <xdr:cNvPr id="23557" name="Text 5">
          <a:extLst>
            <a:ext uri="{FF2B5EF4-FFF2-40B4-BE49-F238E27FC236}">
              <a16:creationId xmlns:a16="http://schemas.microsoft.com/office/drawing/2014/main" id="{186FBD4A-7169-D249-F3DD-24424D23F2D4}"/>
            </a:ext>
          </a:extLst>
        </xdr:cNvPr>
        <xdr:cNvSpPr txBox="1">
          <a:spLocks noChangeArrowheads="1"/>
        </xdr:cNvSpPr>
      </xdr:nvSpPr>
      <xdr:spPr bwMode="auto">
        <a:xfrm>
          <a:off x="0" y="19050"/>
          <a:ext cx="1571625" cy="2000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2860" rIns="18288" bIns="22860" anchor="ctr" upright="1">
          <a:spAutoFit/>
        </a:bodyPr>
        <a:lstStyle/>
        <a:p>
          <a:pPr algn="ctr" rtl="0">
            <a:defRPr sz="1000"/>
          </a:pPr>
          <a:r>
            <a:rPr lang="de-CH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Statistik Strassen / Wege</a:t>
          </a:r>
        </a:p>
      </xdr:txBody>
    </xdr:sp>
    <xdr:clientData/>
  </xdr:oneCellAnchor>
  <xdr:oneCellAnchor>
    <xdr:from>
      <xdr:col>0</xdr:col>
      <xdr:colOff>0</xdr:colOff>
      <xdr:row>9</xdr:row>
      <xdr:rowOff>28575</xdr:rowOff>
    </xdr:from>
    <xdr:ext cx="3276600" cy="200025"/>
    <xdr:sp macro="" textlink="">
      <xdr:nvSpPr>
        <xdr:cNvPr id="23558" name="Text 6">
          <a:extLst>
            <a:ext uri="{FF2B5EF4-FFF2-40B4-BE49-F238E27FC236}">
              <a16:creationId xmlns:a16="http://schemas.microsoft.com/office/drawing/2014/main" id="{F26BAF34-7320-2621-C521-17759852E13F}"/>
            </a:ext>
          </a:extLst>
        </xdr:cNvPr>
        <xdr:cNvSpPr txBox="1">
          <a:spLocks noChangeArrowheads="1"/>
        </xdr:cNvSpPr>
      </xdr:nvSpPr>
      <xdr:spPr bwMode="auto">
        <a:xfrm>
          <a:off x="0" y="1647825"/>
          <a:ext cx="3276600" cy="2000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2860" rIns="18288" bIns="22860" anchor="ctr" upright="1">
          <a:spAutoFit/>
        </a:bodyPr>
        <a:lstStyle/>
        <a:p>
          <a:pPr algn="ctr" rtl="0">
            <a:defRPr sz="1000"/>
          </a:pPr>
          <a:r>
            <a:rPr lang="de-CH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Öffentliches Kanalisationsnetz (ohne Privatleitungen)</a:t>
          </a:r>
        </a:p>
      </xdr:txBody>
    </xdr:sp>
    <xdr:clientData/>
  </xdr:oneCellAnchor>
</xdr:wsDr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0.79378</cdr:x>
      <cdr:y>0.91261</cdr:y>
    </cdr:from>
    <cdr:to>
      <cdr:x>0.85204</cdr:x>
      <cdr:y>0.97452</cdr:y>
    </cdr:to>
    <cdr:sp macro="" textlink="">
      <cdr:nvSpPr>
        <cdr:cNvPr id="24577" name="Text 1">
          <a:extLst xmlns:a="http://schemas.openxmlformats.org/drawingml/2006/main">
            <a:ext uri="{FF2B5EF4-FFF2-40B4-BE49-F238E27FC236}">
              <a16:creationId xmlns:a16="http://schemas.microsoft.com/office/drawing/2014/main" id="{B808B5C7-FBE8-5EE8-6138-308BBFA201F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547183" y="2671799"/>
          <a:ext cx="333535" cy="1810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none" lIns="18288" tIns="22860" rIns="18288" bIns="22860" anchor="ctr" upright="1">
          <a:spAutoFit/>
        </a:bodyPr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de-CH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Jahre</a:t>
          </a:r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0.09633</cdr:x>
      <cdr:y>0.43414</cdr:y>
    </cdr:from>
    <cdr:to>
      <cdr:x>0.12804</cdr:x>
      <cdr:y>0.60703</cdr:y>
    </cdr:to>
    <cdr:sp macro="" textlink="">
      <cdr:nvSpPr>
        <cdr:cNvPr id="25601" name="Text 1">
          <a:extLst xmlns:a="http://schemas.openxmlformats.org/drawingml/2006/main">
            <a:ext uri="{FF2B5EF4-FFF2-40B4-BE49-F238E27FC236}">
              <a16:creationId xmlns:a16="http://schemas.microsoft.com/office/drawing/2014/main" id="{5AEF7915-B662-2FB8-AC52-3FD58D425B7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54620" y="1318158"/>
          <a:ext cx="181544" cy="5236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="vert270" wrap="none" lIns="18288" tIns="22860" rIns="18288" bIns="22860" anchor="ctr" upright="1">
          <a:spAutoFit/>
        </a:bodyPr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de-CH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in Tonnen</a:t>
          </a:r>
        </a:p>
      </cdr:txBody>
    </cdr:sp>
  </cdr:relSizeAnchor>
  <cdr:relSizeAnchor xmlns:cdr="http://schemas.openxmlformats.org/drawingml/2006/chartDrawing">
    <cdr:from>
      <cdr:x>0.79575</cdr:x>
      <cdr:y>0.91503</cdr:y>
    </cdr:from>
    <cdr:to>
      <cdr:x>0.85401</cdr:x>
      <cdr:y>0.97483</cdr:y>
    </cdr:to>
    <cdr:sp macro="" textlink="">
      <cdr:nvSpPr>
        <cdr:cNvPr id="25602" name="Text 2">
          <a:extLst xmlns:a="http://schemas.openxmlformats.org/drawingml/2006/main">
            <a:ext uri="{FF2B5EF4-FFF2-40B4-BE49-F238E27FC236}">
              <a16:creationId xmlns:a16="http://schemas.microsoft.com/office/drawing/2014/main" id="{89A27778-B1AC-562C-241B-10AE11B5C8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558442" y="2774740"/>
          <a:ext cx="333535" cy="18115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none" lIns="18288" tIns="22860" rIns="18288" bIns="22860" anchor="ctr" upright="1">
          <a:spAutoFit/>
        </a:bodyPr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de-CH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Jahre</a:t>
          </a:r>
        </a:p>
      </cdr:txBody>
    </cdr:sp>
  </cdr:relSizeAnchor>
</c:userShapes>
</file>

<file path=xl/drawings/drawing2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-17609</xdr:colOff>
      <xdr:row>0</xdr:row>
      <xdr:rowOff>69866</xdr:rowOff>
    </xdr:from>
    <xdr:ext cx="2787944" cy="193643"/>
    <xdr:sp macro="" textlink="">
      <xdr:nvSpPr>
        <xdr:cNvPr id="26625" name="Text 1">
          <a:extLst>
            <a:ext uri="{FF2B5EF4-FFF2-40B4-BE49-F238E27FC236}">
              <a16:creationId xmlns:a16="http://schemas.microsoft.com/office/drawing/2014/main" id="{E3E1D934-5257-7EBC-99D8-5F0BF4FACB90}"/>
            </a:ext>
          </a:extLst>
        </xdr:cNvPr>
        <xdr:cNvSpPr txBox="1">
          <a:spLocks noChangeArrowheads="1"/>
        </xdr:cNvSpPr>
      </xdr:nvSpPr>
      <xdr:spPr bwMode="auto">
        <a:xfrm>
          <a:off x="-17609" y="69866"/>
          <a:ext cx="2787944" cy="193643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2860" rIns="18288" bIns="22860" anchor="ctr" upright="1">
          <a:spAutoFit/>
        </a:bodyPr>
        <a:lstStyle/>
        <a:p>
          <a:pPr algn="ctr" rtl="0">
            <a:defRPr sz="1000"/>
          </a:pPr>
          <a:r>
            <a:rPr lang="de-CH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Statistische Angaben des Elektrizitätswerkes</a:t>
          </a:r>
        </a:p>
      </xdr:txBody>
    </xdr:sp>
    <xdr:clientData/>
  </xdr:oneCellAnchor>
</xdr:wsDr>
</file>

<file path=xl/drawings/drawing2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-19888</xdr:colOff>
      <xdr:row>0</xdr:row>
      <xdr:rowOff>60341</xdr:rowOff>
    </xdr:from>
    <xdr:ext cx="2773452" cy="193643"/>
    <xdr:sp macro="" textlink="">
      <xdr:nvSpPr>
        <xdr:cNvPr id="27649" name="Text 1">
          <a:extLst>
            <a:ext uri="{FF2B5EF4-FFF2-40B4-BE49-F238E27FC236}">
              <a16:creationId xmlns:a16="http://schemas.microsoft.com/office/drawing/2014/main" id="{76C43428-903B-5063-F61D-651A06BF05FA}"/>
            </a:ext>
          </a:extLst>
        </xdr:cNvPr>
        <xdr:cNvSpPr txBox="1">
          <a:spLocks noChangeArrowheads="1"/>
        </xdr:cNvSpPr>
      </xdr:nvSpPr>
      <xdr:spPr bwMode="auto">
        <a:xfrm>
          <a:off x="-19888" y="60341"/>
          <a:ext cx="2773452" cy="193643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2860" rIns="18288" bIns="22860" anchor="ctr" upright="1">
          <a:spAutoFit/>
        </a:bodyPr>
        <a:lstStyle/>
        <a:p>
          <a:pPr algn="ctr" rtl="0">
            <a:defRPr sz="1000"/>
          </a:pPr>
          <a:r>
            <a:rPr lang="de-CH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Statistische Angaben der Wasserversorgung</a:t>
          </a:r>
        </a:p>
      </xdr:txBody>
    </xdr:sp>
    <xdr:clientData/>
  </xdr:one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1247775</xdr:colOff>
      <xdr:row>22</xdr:row>
      <xdr:rowOff>38100</xdr:rowOff>
    </xdr:to>
    <xdr:graphicFrame macro="">
      <xdr:nvGraphicFramePr>
        <xdr:cNvPr id="28676" name="Diagramm 4">
          <a:extLst>
            <a:ext uri="{FF2B5EF4-FFF2-40B4-BE49-F238E27FC236}">
              <a16:creationId xmlns:a16="http://schemas.microsoft.com/office/drawing/2014/main" id="{952890AF-1FEE-78A5-25E6-9A592BC51B1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22</xdr:row>
      <xdr:rowOff>133350</xdr:rowOff>
    </xdr:from>
    <xdr:to>
      <xdr:col>6</xdr:col>
      <xdr:colOff>1247775</xdr:colOff>
      <xdr:row>38</xdr:row>
      <xdr:rowOff>28575</xdr:rowOff>
    </xdr:to>
    <xdr:graphicFrame macro="">
      <xdr:nvGraphicFramePr>
        <xdr:cNvPr id="28677" name="Diagramm 5">
          <a:extLst>
            <a:ext uri="{FF2B5EF4-FFF2-40B4-BE49-F238E27FC236}">
              <a16:creationId xmlns:a16="http://schemas.microsoft.com/office/drawing/2014/main" id="{03C41182-3471-7C7D-C729-A9A0AE114CA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19050</xdr:colOff>
      <xdr:row>39</xdr:row>
      <xdr:rowOff>0</xdr:rowOff>
    </xdr:from>
    <xdr:to>
      <xdr:col>6</xdr:col>
      <xdr:colOff>1266825</xdr:colOff>
      <xdr:row>56</xdr:row>
      <xdr:rowOff>142875</xdr:rowOff>
    </xdr:to>
    <xdr:graphicFrame macro="">
      <xdr:nvGraphicFramePr>
        <xdr:cNvPr id="28678" name="Diagramm 6">
          <a:extLst>
            <a:ext uri="{FF2B5EF4-FFF2-40B4-BE49-F238E27FC236}">
              <a16:creationId xmlns:a16="http://schemas.microsoft.com/office/drawing/2014/main" id="{BDC5892A-5365-AC4C-1718-F7B2D9AA4DD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0.06989</cdr:x>
      <cdr:y>0.31866</cdr:y>
    </cdr:from>
    <cdr:to>
      <cdr:x>0.10088</cdr:x>
      <cdr:y>0.6643</cdr:y>
    </cdr:to>
    <cdr:sp macro="" textlink="">
      <cdr:nvSpPr>
        <cdr:cNvPr id="29697" name="Text 1">
          <a:extLst xmlns:a="http://schemas.openxmlformats.org/drawingml/2006/main">
            <a:ext uri="{FF2B5EF4-FFF2-40B4-BE49-F238E27FC236}">
              <a16:creationId xmlns:a16="http://schemas.microsoft.com/office/drawing/2014/main" id="{B74E2227-3E7D-624C-4FEC-7A3D3F04B4B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10612" y="1153545"/>
          <a:ext cx="180622" cy="124772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="vert270" wrap="none" lIns="18288" tIns="22860" rIns="18288" bIns="22860" anchor="ctr" upright="1">
          <a:spAutoFit/>
        </a:bodyPr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de-CH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Leistungsmaximum in MW</a:t>
          </a:r>
        </a:p>
      </cdr:txBody>
    </cdr:sp>
  </cdr:relSizeAnchor>
  <cdr:relSizeAnchor xmlns:cdr="http://schemas.openxmlformats.org/drawingml/2006/chartDrawing">
    <cdr:from>
      <cdr:x>0.51648</cdr:x>
      <cdr:y>0.22155</cdr:y>
    </cdr:from>
    <cdr:to>
      <cdr:x>0.67829</cdr:x>
      <cdr:y>0.27169</cdr:y>
    </cdr:to>
    <cdr:sp macro="" textlink="">
      <cdr:nvSpPr>
        <cdr:cNvPr id="29698" name="Text 2">
          <a:extLst xmlns:a="http://schemas.openxmlformats.org/drawingml/2006/main">
            <a:ext uri="{FF2B5EF4-FFF2-40B4-BE49-F238E27FC236}">
              <a16:creationId xmlns:a16="http://schemas.microsoft.com/office/drawing/2014/main" id="{CBD04788-6DEF-0881-5656-5F0EB033F64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013870" y="802951"/>
          <a:ext cx="943252" cy="18100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none" lIns="18288" tIns="22860" rIns="18288" bIns="22860" anchor="ctr" upright="1">
          <a:spAutoFit/>
        </a:bodyPr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de-CH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Leistungsmaximum</a:t>
          </a:r>
        </a:p>
      </cdr:txBody>
    </cdr:sp>
  </cdr:relSizeAnchor>
  <cdr:relSizeAnchor xmlns:cdr="http://schemas.openxmlformats.org/drawingml/2006/chartDrawing">
    <cdr:from>
      <cdr:x>0.49656</cdr:x>
      <cdr:y>0.53043</cdr:y>
    </cdr:from>
    <cdr:to>
      <cdr:x>0.61755</cdr:x>
      <cdr:y>0.58057</cdr:y>
    </cdr:to>
    <cdr:sp macro="" textlink="">
      <cdr:nvSpPr>
        <cdr:cNvPr id="29699" name="Text 3">
          <a:extLst xmlns:a="http://schemas.openxmlformats.org/drawingml/2006/main">
            <a:ext uri="{FF2B5EF4-FFF2-40B4-BE49-F238E27FC236}">
              <a16:creationId xmlns:a16="http://schemas.microsoft.com/office/drawing/2014/main" id="{18C936A3-A84E-C929-E0E7-FFE7B86CF92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897756" y="1917998"/>
          <a:ext cx="705288" cy="18100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none" lIns="18288" tIns="22860" rIns="18288" bIns="22860" anchor="ctr" upright="1">
          <a:spAutoFit/>
        </a:bodyPr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de-CH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Energiebezug</a:t>
          </a:r>
        </a:p>
      </cdr:txBody>
    </cdr:sp>
  </cdr:relSizeAnchor>
  <cdr:relSizeAnchor xmlns:cdr="http://schemas.openxmlformats.org/drawingml/2006/chartDrawing">
    <cdr:from>
      <cdr:x>0.64238</cdr:x>
      <cdr:y>0.74438</cdr:y>
    </cdr:from>
    <cdr:to>
      <cdr:x>0.7405</cdr:x>
      <cdr:y>0.79452</cdr:y>
    </cdr:to>
    <cdr:sp macro="" textlink="">
      <cdr:nvSpPr>
        <cdr:cNvPr id="29700" name="Text 4">
          <a:extLst xmlns:a="http://schemas.openxmlformats.org/drawingml/2006/main">
            <a:ext uri="{FF2B5EF4-FFF2-40B4-BE49-F238E27FC236}">
              <a16:creationId xmlns:a16="http://schemas.microsoft.com/office/drawing/2014/main" id="{E1776CB9-5E65-5474-3CC5-7F78B2ADD92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747829" y="2690358"/>
          <a:ext cx="571971" cy="18100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none" lIns="18288" tIns="22860" rIns="18288" bIns="22860" anchor="ctr" upright="1">
          <a:spAutoFit/>
        </a:bodyPr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de-CH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Einwohner</a:t>
          </a:r>
        </a:p>
      </cdr:txBody>
    </cdr:sp>
  </cdr:relSizeAnchor>
  <cdr:relSizeAnchor xmlns:cdr="http://schemas.openxmlformats.org/drawingml/2006/chartDrawing">
    <cdr:from>
      <cdr:x>0.88363</cdr:x>
      <cdr:y>0.14658</cdr:y>
    </cdr:from>
    <cdr:to>
      <cdr:x>0.91461</cdr:x>
      <cdr:y>0.78503</cdr:y>
    </cdr:to>
    <cdr:sp macro="" textlink="">
      <cdr:nvSpPr>
        <cdr:cNvPr id="29701" name="Text 5">
          <a:extLst xmlns:a="http://schemas.openxmlformats.org/drawingml/2006/main">
            <a:ext uri="{FF2B5EF4-FFF2-40B4-BE49-F238E27FC236}">
              <a16:creationId xmlns:a16="http://schemas.microsoft.com/office/drawing/2014/main" id="{ED3133EE-11C2-F319-2BD8-ADD410C9F06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154105" y="532317"/>
          <a:ext cx="180622" cy="230478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="vert270" wrap="none" lIns="18288" tIns="22860" rIns="18288" bIns="22860" anchor="ctr" upright="1">
          <a:spAutoFit/>
        </a:bodyPr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de-CH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Einwohner X 1000     Energiebezug X Mio in kWh</a:t>
          </a:r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250829</xdr:colOff>
      <xdr:row>36</xdr:row>
      <xdr:rowOff>0</xdr:rowOff>
    </xdr:from>
    <xdr:ext cx="5337167" cy="2228495"/>
    <xdr:sp macro="" textlink="">
      <xdr:nvSpPr>
        <xdr:cNvPr id="3073" name="Text 1">
          <a:extLst>
            <a:ext uri="{FF2B5EF4-FFF2-40B4-BE49-F238E27FC236}">
              <a16:creationId xmlns:a16="http://schemas.microsoft.com/office/drawing/2014/main" id="{BE24117E-4C57-755B-A516-E8661DA837FC}"/>
            </a:ext>
          </a:extLst>
        </xdr:cNvPr>
        <xdr:cNvSpPr txBox="1">
          <a:spLocks noChangeArrowheads="1"/>
        </xdr:cNvSpPr>
      </xdr:nvSpPr>
      <xdr:spPr bwMode="auto">
        <a:xfrm>
          <a:off x="250829" y="5829300"/>
          <a:ext cx="5337167" cy="222849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45720" tIns="45720" rIns="45720" bIns="0" anchor="t" upright="1">
          <a:spAutoFit/>
        </a:bodyPr>
        <a:lstStyle/>
        <a:p>
          <a:pPr algn="ctr" rtl="0">
            <a:defRPr sz="1000"/>
          </a:pPr>
          <a:r>
            <a:rPr lang="de-CH" sz="2600" b="0" i="0" u="none" strike="noStrike" baseline="0">
              <a:solidFill>
                <a:srgbClr val="000000"/>
              </a:solidFill>
              <a:latin typeface="Arial"/>
              <a:cs typeface="Arial"/>
            </a:rPr>
            <a:t>Die Wogen der 4. Abflugwelle</a:t>
          </a:r>
        </a:p>
        <a:p>
          <a:pPr algn="ctr" rtl="0">
            <a:defRPr sz="1000"/>
          </a:pPr>
          <a:r>
            <a:rPr lang="de-CH" sz="2600" b="0" i="0" u="none" strike="noStrike" baseline="0">
              <a:solidFill>
                <a:srgbClr val="000000"/>
              </a:solidFill>
              <a:latin typeface="Arial"/>
              <a:cs typeface="Arial"/>
            </a:rPr>
            <a:t>(neues Abflugkonzept der Swissair)</a:t>
          </a:r>
        </a:p>
        <a:p>
          <a:pPr algn="ctr" rtl="0">
            <a:defRPr sz="1000"/>
          </a:pPr>
          <a:r>
            <a:rPr lang="de-CH" sz="2600" b="0" i="0" u="none" strike="noStrike" baseline="0">
              <a:solidFill>
                <a:srgbClr val="000000"/>
              </a:solidFill>
              <a:latin typeface="Arial"/>
              <a:cs typeface="Arial"/>
            </a:rPr>
            <a:t>werden sich nicht so schnell</a:t>
          </a:r>
        </a:p>
        <a:p>
          <a:pPr algn="ctr" rtl="0">
            <a:defRPr sz="1000"/>
          </a:pPr>
          <a:r>
            <a:rPr lang="de-CH" sz="2600" b="0" i="0" u="none" strike="noStrike" baseline="0">
              <a:solidFill>
                <a:srgbClr val="000000"/>
              </a:solidFill>
              <a:latin typeface="Arial"/>
              <a:cs typeface="Arial"/>
            </a:rPr>
            <a:t> beruhigen.</a:t>
          </a:r>
        </a:p>
        <a:p>
          <a:pPr algn="ctr" rtl="0">
            <a:lnSpc>
              <a:spcPts val="2900"/>
            </a:lnSpc>
            <a:defRPr sz="1000"/>
          </a:pPr>
          <a:endParaRPr lang="de-CH" sz="26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de-CH" sz="1800" b="0" i="0" u="none" strike="noStrike" baseline="0">
              <a:solidFill>
                <a:srgbClr val="000000"/>
              </a:solidFill>
              <a:latin typeface="Arial"/>
              <a:cs typeface="Arial"/>
            </a:rPr>
            <a:t>(Siehe auch die Seiten ... und ...)</a:t>
          </a:r>
        </a:p>
      </xdr:txBody>
    </xdr:sp>
    <xdr:clientData/>
  </xdr:oneCellAnchor>
  <xdr:oneCellAnchor>
    <xdr:from>
      <xdr:col>3</xdr:col>
      <xdr:colOff>190500</xdr:colOff>
      <xdr:row>14</xdr:row>
      <xdr:rowOff>0</xdr:rowOff>
    </xdr:from>
    <xdr:ext cx="1038225" cy="228600"/>
    <xdr:sp macro="" textlink="">
      <xdr:nvSpPr>
        <xdr:cNvPr id="3074" name="Text 2">
          <a:extLst>
            <a:ext uri="{FF2B5EF4-FFF2-40B4-BE49-F238E27FC236}">
              <a16:creationId xmlns:a16="http://schemas.microsoft.com/office/drawing/2014/main" id="{E881FAF4-B920-6F57-03F8-C5E8BD47C22E}"/>
            </a:ext>
          </a:extLst>
        </xdr:cNvPr>
        <xdr:cNvSpPr txBox="1">
          <a:spLocks noChangeArrowheads="1"/>
        </xdr:cNvSpPr>
      </xdr:nvSpPr>
      <xdr:spPr bwMode="auto">
        <a:xfrm>
          <a:off x="2333625" y="2266950"/>
          <a:ext cx="1038225" cy="2286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27432" tIns="22860" rIns="27432" bIns="22860" anchor="ctr" upright="1">
          <a:spAutoFit/>
        </a:bodyPr>
        <a:lstStyle/>
        <a:p>
          <a:pPr algn="ctr" rtl="0">
            <a:defRPr sz="1000"/>
          </a:pPr>
          <a:r>
            <a:rPr lang="de-CH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Karikatur Nico</a:t>
          </a:r>
        </a:p>
      </xdr:txBody>
    </xdr:sp>
    <xdr:clientData/>
  </xdr:oneCellAnchor>
</xdr:wsDr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0.1117</cdr:x>
      <cdr:y>0.08713</cdr:y>
    </cdr:from>
    <cdr:to>
      <cdr:x>0.14121</cdr:x>
      <cdr:y>0.15975</cdr:y>
    </cdr:to>
    <cdr:sp macro="" textlink="">
      <cdr:nvSpPr>
        <cdr:cNvPr id="30721" name="Text 1">
          <a:extLst xmlns:a="http://schemas.openxmlformats.org/drawingml/2006/main">
            <a:ext uri="{FF2B5EF4-FFF2-40B4-BE49-F238E27FC236}">
              <a16:creationId xmlns:a16="http://schemas.microsoft.com/office/drawing/2014/main" id="{541FBC87-A8C1-E530-AA8B-5084B464786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54309" y="220621"/>
          <a:ext cx="172021" cy="18122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none" lIns="18288" tIns="22860" rIns="18288" bIns="22860" anchor="ctr" upright="1">
          <a:spAutoFit/>
        </a:bodyPr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de-CH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%</a:t>
          </a:r>
        </a:p>
      </cdr:txBody>
    </cdr:sp>
  </cdr:relSizeAnchor>
  <cdr:relSizeAnchor xmlns:cdr="http://schemas.openxmlformats.org/drawingml/2006/chartDrawing">
    <cdr:from>
      <cdr:x>0.73706</cdr:x>
      <cdr:y>0.44133</cdr:y>
    </cdr:from>
    <cdr:to>
      <cdr:x>0.98544</cdr:x>
      <cdr:y>0.86502</cdr:y>
    </cdr:to>
    <cdr:sp macro="" textlink="">
      <cdr:nvSpPr>
        <cdr:cNvPr id="30723" name="Text 3">
          <a:extLst xmlns:a="http://schemas.openxmlformats.org/drawingml/2006/main">
            <a:ext uri="{FF2B5EF4-FFF2-40B4-BE49-F238E27FC236}">
              <a16:creationId xmlns:a16="http://schemas.microsoft.com/office/drawing/2014/main" id="{8A79D3FD-E5E1-12ED-9396-A00D78B0B6A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299731" y="1104532"/>
          <a:ext cx="1447848" cy="105733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18288" tIns="0" rIns="0" bIns="0" anchor="t" upright="1"/>
        <a:lstStyle xmlns:a="http://schemas.openxmlformats.org/drawingml/2006/main"/>
        <a:p xmlns:a="http://schemas.openxmlformats.org/drawingml/2006/main">
          <a:pPr algn="just" rtl="0">
            <a:defRPr sz="1000"/>
          </a:pPr>
          <a:endParaRPr lang="de-CH"/>
        </a:p>
      </cdr:txBody>
    </cdr: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0.04678</cdr:x>
      <cdr:y>0.05557</cdr:y>
    </cdr:from>
    <cdr:to>
      <cdr:x>0.09424</cdr:x>
      <cdr:y>0.11795</cdr:y>
    </cdr:to>
    <cdr:sp macro="" textlink="">
      <cdr:nvSpPr>
        <cdr:cNvPr id="31745" name="Text 1">
          <a:extLst xmlns:a="http://schemas.openxmlformats.org/drawingml/2006/main">
            <a:ext uri="{FF2B5EF4-FFF2-40B4-BE49-F238E27FC236}">
              <a16:creationId xmlns:a16="http://schemas.microsoft.com/office/drawing/2014/main" id="{EE77C0FC-368C-CEF1-43B5-586C8D80238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75861" y="164600"/>
          <a:ext cx="276668" cy="18123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none" lIns="18288" tIns="22860" rIns="18288" bIns="22860" anchor="ctr" upright="1">
          <a:spAutoFit/>
        </a:bodyPr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de-CH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kWh</a:t>
          </a:r>
        </a:p>
      </cdr:txBody>
    </cdr:sp>
  </cdr:relSizeAnchor>
  <cdr:relSizeAnchor xmlns:cdr="http://schemas.openxmlformats.org/drawingml/2006/chartDrawing">
    <cdr:from>
      <cdr:x>0.25827</cdr:x>
      <cdr:y>0.58342</cdr:y>
    </cdr:from>
    <cdr:to>
      <cdr:x>0.34975</cdr:x>
      <cdr:y>0.64581</cdr:y>
    </cdr:to>
    <cdr:sp macro="" textlink="">
      <cdr:nvSpPr>
        <cdr:cNvPr id="31746" name="Text 2">
          <a:extLst xmlns:a="http://schemas.openxmlformats.org/drawingml/2006/main">
            <a:ext uri="{FF2B5EF4-FFF2-40B4-BE49-F238E27FC236}">
              <a16:creationId xmlns:a16="http://schemas.microsoft.com/office/drawing/2014/main" id="{C2183985-6975-42FC-36B6-905A19331D8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08682" y="1698089"/>
          <a:ext cx="533267" cy="18123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none" lIns="18288" tIns="22860" rIns="18288" bIns="22860" anchor="ctr" upright="1">
          <a:spAutoFit/>
        </a:bodyPr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de-CH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Haushalte</a:t>
          </a:r>
        </a:p>
      </cdr:txBody>
    </cdr:sp>
  </cdr:relSizeAnchor>
  <cdr:relSizeAnchor xmlns:cdr="http://schemas.openxmlformats.org/drawingml/2006/chartDrawing">
    <cdr:from>
      <cdr:x>0.59664</cdr:x>
      <cdr:y>0.45236</cdr:y>
    </cdr:from>
    <cdr:to>
      <cdr:x>0.72895</cdr:x>
      <cdr:y>0.51475</cdr:y>
    </cdr:to>
    <cdr:sp macro="" textlink="">
      <cdr:nvSpPr>
        <cdr:cNvPr id="31747" name="Text 3">
          <a:extLst xmlns:a="http://schemas.openxmlformats.org/drawingml/2006/main">
            <a:ext uri="{FF2B5EF4-FFF2-40B4-BE49-F238E27FC236}">
              <a16:creationId xmlns:a16="http://schemas.microsoft.com/office/drawing/2014/main" id="{E169A8DD-8DCC-684E-9A6C-F33494E22D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481195" y="1317351"/>
          <a:ext cx="771230" cy="18123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none" lIns="18288" tIns="22860" rIns="18288" bIns="22860" anchor="ctr" upright="1">
          <a:spAutoFit/>
        </a:bodyPr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de-CH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Hochspannung</a:t>
          </a:r>
        </a:p>
      </cdr:txBody>
    </cdr:sp>
  </cdr:relSizeAnchor>
  <cdr:relSizeAnchor xmlns:cdr="http://schemas.openxmlformats.org/drawingml/2006/chartDrawing">
    <cdr:from>
      <cdr:x>0.20244</cdr:x>
      <cdr:y>0.33098</cdr:y>
    </cdr:from>
    <cdr:to>
      <cdr:x>0.36253</cdr:x>
      <cdr:y>0.39336</cdr:y>
    </cdr:to>
    <cdr:sp macro="" textlink="">
      <cdr:nvSpPr>
        <cdr:cNvPr id="31748" name="Text 4">
          <a:extLst xmlns:a="http://schemas.openxmlformats.org/drawingml/2006/main">
            <a:ext uri="{FF2B5EF4-FFF2-40B4-BE49-F238E27FC236}">
              <a16:creationId xmlns:a16="http://schemas.microsoft.com/office/drawing/2014/main" id="{B65E0CFE-FA81-71D2-776B-D87785E0675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83275" y="964712"/>
          <a:ext cx="933217" cy="18123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none" lIns="18288" tIns="22860" rIns="18288" bIns="22860" anchor="ctr" upright="1">
          <a:spAutoFit/>
        </a:bodyPr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de-CH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Industrie/Gewerbe</a:t>
          </a:r>
        </a:p>
      </cdr:txBody>
    </cdr:sp>
  </cdr:relSizeAnchor>
</c:userShapes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0</xdr:row>
      <xdr:rowOff>0</xdr:rowOff>
    </xdr:from>
    <xdr:to>
      <xdr:col>6</xdr:col>
      <xdr:colOff>1228725</xdr:colOff>
      <xdr:row>15</xdr:row>
      <xdr:rowOff>19050</xdr:rowOff>
    </xdr:to>
    <xdr:graphicFrame macro="">
      <xdr:nvGraphicFramePr>
        <xdr:cNvPr id="32769" name="Diagramm 1">
          <a:extLst>
            <a:ext uri="{FF2B5EF4-FFF2-40B4-BE49-F238E27FC236}">
              <a16:creationId xmlns:a16="http://schemas.microsoft.com/office/drawing/2014/main" id="{83F44CB1-94F7-3E6B-AF27-0724164C010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9525</xdr:colOff>
      <xdr:row>15</xdr:row>
      <xdr:rowOff>133350</xdr:rowOff>
    </xdr:from>
    <xdr:to>
      <xdr:col>6</xdr:col>
      <xdr:colOff>1219200</xdr:colOff>
      <xdr:row>31</xdr:row>
      <xdr:rowOff>142875</xdr:rowOff>
    </xdr:to>
    <xdr:graphicFrame macro="">
      <xdr:nvGraphicFramePr>
        <xdr:cNvPr id="32771" name="Diagramm 3">
          <a:extLst>
            <a:ext uri="{FF2B5EF4-FFF2-40B4-BE49-F238E27FC236}">
              <a16:creationId xmlns:a16="http://schemas.microsoft.com/office/drawing/2014/main" id="{82BE630A-4666-0508-6D5D-D769BB5917B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32</xdr:row>
      <xdr:rowOff>114300</xdr:rowOff>
    </xdr:from>
    <xdr:to>
      <xdr:col>6</xdr:col>
      <xdr:colOff>1219200</xdr:colOff>
      <xdr:row>56</xdr:row>
      <xdr:rowOff>133350</xdr:rowOff>
    </xdr:to>
    <xdr:graphicFrame macro="">
      <xdr:nvGraphicFramePr>
        <xdr:cNvPr id="32772" name="Diagramm 4">
          <a:extLst>
            <a:ext uri="{FF2B5EF4-FFF2-40B4-BE49-F238E27FC236}">
              <a16:creationId xmlns:a16="http://schemas.microsoft.com/office/drawing/2014/main" id="{ED8A497A-F8BA-7F3F-F863-CBC5EC2BA1D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5</xdr:col>
      <xdr:colOff>495300</xdr:colOff>
      <xdr:row>25</xdr:row>
      <xdr:rowOff>19050</xdr:rowOff>
    </xdr:from>
    <xdr:to>
      <xdr:col>6</xdr:col>
      <xdr:colOff>1171575</xdr:colOff>
      <xdr:row>31</xdr:row>
      <xdr:rowOff>28575</xdr:rowOff>
    </xdr:to>
    <xdr:sp macro="" textlink="">
      <xdr:nvSpPr>
        <xdr:cNvPr id="32773" name="Text 5">
          <a:extLst>
            <a:ext uri="{FF2B5EF4-FFF2-40B4-BE49-F238E27FC236}">
              <a16:creationId xmlns:a16="http://schemas.microsoft.com/office/drawing/2014/main" id="{B3944E5A-3587-A993-8A40-6DAC329FE8A3}"/>
            </a:ext>
          </a:extLst>
        </xdr:cNvPr>
        <xdr:cNvSpPr txBox="1">
          <a:spLocks noChangeArrowheads="1"/>
        </xdr:cNvSpPr>
      </xdr:nvSpPr>
      <xdr:spPr bwMode="auto">
        <a:xfrm>
          <a:off x="4305300" y="4067175"/>
          <a:ext cx="1438275" cy="981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BEE1F6" mc:Ignorable="a14" a14:legacySpreadsheetColorIndex="47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just" rtl="0">
            <a:defRPr sz="1000"/>
          </a:pPr>
          <a:r>
            <a:rPr lang="de-CH" sz="900" b="0" i="1" u="none" strike="noStrike" baseline="0">
              <a:solidFill>
                <a:srgbClr val="000000"/>
              </a:solidFill>
              <a:latin typeface="Arial"/>
              <a:cs typeface="Arial"/>
            </a:rPr>
            <a:t>Aufgrund des mittelfristig erwarteten Tagesbedarfs wurde 1971 der max. Fremdwasserbezug vom Gemeinderat auf 10'400 m3/Tag erhöht.</a:t>
          </a:r>
        </a:p>
        <a:p>
          <a:pPr algn="just" rtl="0">
            <a:defRPr sz="1000"/>
          </a:pPr>
          <a:endParaRPr lang="de-CH" sz="900" b="0" i="1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 editAs="oneCell">
    <xdr:from>
      <xdr:col>2</xdr:col>
      <xdr:colOff>38100</xdr:colOff>
      <xdr:row>38</xdr:row>
      <xdr:rowOff>38100</xdr:rowOff>
    </xdr:from>
    <xdr:to>
      <xdr:col>3</xdr:col>
      <xdr:colOff>628650</xdr:colOff>
      <xdr:row>39</xdr:row>
      <xdr:rowOff>19050</xdr:rowOff>
    </xdr:to>
    <xdr:sp macro="" textlink="">
      <xdr:nvSpPr>
        <xdr:cNvPr id="32774" name="Text 7">
          <a:extLst>
            <a:ext uri="{FF2B5EF4-FFF2-40B4-BE49-F238E27FC236}">
              <a16:creationId xmlns:a16="http://schemas.microsoft.com/office/drawing/2014/main" id="{B75BABE4-3ABD-6198-7290-9335B97B5426}"/>
            </a:ext>
          </a:extLst>
        </xdr:cNvPr>
        <xdr:cNvSpPr txBox="1">
          <a:spLocks noChangeArrowheads="1"/>
        </xdr:cNvSpPr>
      </xdr:nvSpPr>
      <xdr:spPr bwMode="auto">
        <a:xfrm>
          <a:off x="1562100" y="6191250"/>
          <a:ext cx="135255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3"/>
        </a:solidFill>
        <a:ln w="0">
          <a:solidFill>
            <a:srgbClr xmlns:mc="http://schemas.openxmlformats.org/markup-compatibility/2006" xmlns:a14="http://schemas.microsoft.com/office/drawing/2010/main" val="FFFFFF" mc:Ignorable="a14" a14:legacySpreadsheetColorIndex="39"/>
          </a:solidFill>
          <a:miter lim="800000"/>
          <a:headEnd/>
          <a:tailEnd/>
        </a:ln>
      </xdr:spPr>
    </xdr:sp>
    <xdr:clientData/>
  </xdr:twoCellAnchor>
</xdr:wsDr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0.06307</cdr:x>
      <cdr:y>0.28324</cdr:y>
    </cdr:from>
    <cdr:to>
      <cdr:x>0.0943</cdr:x>
      <cdr:y>0.70955</cdr:y>
    </cdr:to>
    <cdr:sp macro="" textlink="">
      <cdr:nvSpPr>
        <cdr:cNvPr id="33793" name="Text 1">
          <a:extLst xmlns:a="http://schemas.openxmlformats.org/drawingml/2006/main">
            <a:ext uri="{FF2B5EF4-FFF2-40B4-BE49-F238E27FC236}">
              <a16:creationId xmlns:a16="http://schemas.microsoft.com/office/drawing/2014/main" id="{C43617E9-0E0D-D574-EE94-75191717206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67818" y="699224"/>
          <a:ext cx="180544" cy="104763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="vert270" wrap="none" lIns="18288" tIns="22860" rIns="18288" bIns="22860" anchor="ctr" upright="1">
          <a:spAutoFit/>
        </a:bodyPr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de-CH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Verbrauch in Mio. m3</a:t>
          </a:r>
        </a:p>
      </cdr:txBody>
    </cdr: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0.01142</cdr:x>
      <cdr:y>0.35331</cdr:y>
    </cdr:from>
    <cdr:to>
      <cdr:x>0.04584</cdr:x>
      <cdr:y>0.52481</cdr:y>
    </cdr:to>
    <cdr:sp macro="" textlink="">
      <cdr:nvSpPr>
        <cdr:cNvPr id="34817" name="Text 1">
          <a:extLst xmlns:a="http://schemas.openxmlformats.org/drawingml/2006/main">
            <a:ext uri="{FF2B5EF4-FFF2-40B4-BE49-F238E27FC236}">
              <a16:creationId xmlns:a16="http://schemas.microsoft.com/office/drawing/2014/main" id="{07351975-65C8-3D3F-C61B-E28973243D5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9312" y="925252"/>
          <a:ext cx="199358" cy="44759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="vert270" wrap="none" lIns="18288" tIns="22860" rIns="18288" bIns="22860" anchor="ctr" upright="1">
          <a:spAutoFit/>
        </a:bodyPr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de-CH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m3 / Tag</a:t>
          </a:r>
        </a:p>
      </cdr:txBody>
    </cdr:sp>
  </cdr:relSizeAnchor>
  <cdr:relSizeAnchor xmlns:cdr="http://schemas.openxmlformats.org/drawingml/2006/chartDrawing">
    <cdr:from>
      <cdr:x>0.10855</cdr:x>
      <cdr:y>0.22974</cdr:y>
    </cdr:from>
    <cdr:to>
      <cdr:x>0.2401</cdr:x>
      <cdr:y>0.35379</cdr:y>
    </cdr:to>
    <cdr:sp macro="" textlink="">
      <cdr:nvSpPr>
        <cdr:cNvPr id="34818" name="Text 2">
          <a:extLst xmlns:a="http://schemas.openxmlformats.org/drawingml/2006/main">
            <a:ext uri="{FF2B5EF4-FFF2-40B4-BE49-F238E27FC236}">
              <a16:creationId xmlns:a16="http://schemas.microsoft.com/office/drawing/2014/main" id="{665471C5-AA02-A0D6-CC6E-F9498BBEC3E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31787" y="602755"/>
          <a:ext cx="761833" cy="32375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none" lIns="18288" tIns="22860" rIns="18288" bIns="22860" anchor="ctr" upright="1">
          <a:spAutoFit/>
        </a:bodyPr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de-CH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keine Angaben</a:t>
          </a:r>
        </a:p>
        <a:p xmlns:a="http://schemas.openxmlformats.org/drawingml/2006/main">
          <a:pPr algn="ctr" rtl="0">
            <a:defRPr sz="1000"/>
          </a:pPr>
          <a:r>
            <a:rPr lang="de-CH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vorhanden</a:t>
          </a:r>
        </a:p>
      </cdr:txBody>
    </cdr:sp>
  </cdr:relSizeAnchor>
  <cdr:relSizeAnchor xmlns:cdr="http://schemas.openxmlformats.org/drawingml/2006/chartDrawing">
    <cdr:from>
      <cdr:x>0.17248</cdr:x>
      <cdr:y>0.35331</cdr:y>
    </cdr:from>
    <cdr:to>
      <cdr:x>0.17321</cdr:x>
      <cdr:y>0.46411</cdr:y>
    </cdr:to>
    <cdr:sp macro="" textlink="">
      <cdr:nvSpPr>
        <cdr:cNvPr id="34819" name="Line 3">
          <a:extLst xmlns:a="http://schemas.openxmlformats.org/drawingml/2006/main">
            <a:ext uri="{FF2B5EF4-FFF2-40B4-BE49-F238E27FC236}">
              <a16:creationId xmlns:a16="http://schemas.microsoft.com/office/drawing/2014/main" id="{3BCF1504-DE5B-D4F3-A666-9CD9D07BB6EB}"/>
            </a:ext>
          </a:extLst>
        </cdr:cNvPr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1002024" y="925252"/>
          <a:ext cx="4272" cy="289179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sm" len="med"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</cdr:sp>
  </cdr:relSizeAnchor>
  <cdr:relSizeAnchor xmlns:cdr="http://schemas.openxmlformats.org/drawingml/2006/chartDrawing">
    <cdr:from>
      <cdr:x>0.46656</cdr:x>
      <cdr:y>0.12014</cdr:y>
    </cdr:from>
    <cdr:to>
      <cdr:x>0.68368</cdr:x>
      <cdr:y>0.18951</cdr:y>
    </cdr:to>
    <cdr:sp macro="" textlink="">
      <cdr:nvSpPr>
        <cdr:cNvPr id="34820" name="Text 4">
          <a:extLst xmlns:a="http://schemas.openxmlformats.org/drawingml/2006/main">
            <a:ext uri="{FF2B5EF4-FFF2-40B4-BE49-F238E27FC236}">
              <a16:creationId xmlns:a16="http://schemas.microsoft.com/office/drawing/2014/main" id="{FE83523C-9344-F035-BE88-4B5894BDC2F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705113" y="316719"/>
          <a:ext cx="1257381" cy="1810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none" lIns="18288" tIns="22860" rIns="18288" bIns="22860" anchor="ctr" upright="1">
          <a:spAutoFit/>
        </a:bodyPr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de-CH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max. Fremdwasserbezug </a:t>
          </a:r>
        </a:p>
      </cdr:txBody>
    </cdr:sp>
  </cdr:relSizeAnchor>
  <cdr:relSizeAnchor xmlns:cdr="http://schemas.openxmlformats.org/drawingml/2006/chartDrawing">
    <cdr:from>
      <cdr:x>0.50664</cdr:x>
      <cdr:y>0.3468</cdr:y>
    </cdr:from>
    <cdr:to>
      <cdr:x>0.59221</cdr:x>
      <cdr:y>0.41618</cdr:y>
    </cdr:to>
    <cdr:sp macro="" textlink="">
      <cdr:nvSpPr>
        <cdr:cNvPr id="34821" name="Text 5">
          <a:extLst xmlns:a="http://schemas.openxmlformats.org/drawingml/2006/main">
            <a:ext uri="{FF2B5EF4-FFF2-40B4-BE49-F238E27FC236}">
              <a16:creationId xmlns:a16="http://schemas.microsoft.com/office/drawing/2014/main" id="{7D624B18-0BD3-3273-4F31-447A6DBD1B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937223" y="908279"/>
          <a:ext cx="495547" cy="1810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none" lIns="18288" tIns="22860" rIns="18288" bIns="22860" anchor="ctr" upright="1">
          <a:spAutoFit/>
        </a:bodyPr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de-CH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Maximum </a:t>
          </a:r>
        </a:p>
      </cdr:txBody>
    </cdr:sp>
  </cdr:relSizeAnchor>
  <cdr:relSizeAnchor xmlns:cdr="http://schemas.openxmlformats.org/drawingml/2006/chartDrawing">
    <cdr:from>
      <cdr:x>0.52557</cdr:x>
      <cdr:y>0.56841</cdr:y>
    </cdr:from>
    <cdr:to>
      <cdr:x>0.57819</cdr:x>
      <cdr:y>0.63778</cdr:y>
    </cdr:to>
    <cdr:sp macro="" textlink="">
      <cdr:nvSpPr>
        <cdr:cNvPr id="34822" name="Text 6">
          <a:extLst xmlns:a="http://schemas.openxmlformats.org/drawingml/2006/main">
            <a:ext uri="{FF2B5EF4-FFF2-40B4-BE49-F238E27FC236}">
              <a16:creationId xmlns:a16="http://schemas.microsoft.com/office/drawing/2014/main" id="{E9ED8A89-2327-D87E-9761-7CA5AFCD93A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046870" y="1486637"/>
          <a:ext cx="304733" cy="1810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none" lIns="18288" tIns="22860" rIns="18288" bIns="22860" anchor="ctr" upright="1">
          <a:spAutoFit/>
        </a:bodyPr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de-CH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Mittel</a:t>
          </a:r>
        </a:p>
      </cdr:txBody>
    </cdr: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0.07559</cdr:x>
      <cdr:y>0.43634</cdr:y>
    </cdr:from>
    <cdr:to>
      <cdr:x>0.10681</cdr:x>
      <cdr:y>0.51415</cdr:y>
    </cdr:to>
    <cdr:sp macro="" textlink="">
      <cdr:nvSpPr>
        <cdr:cNvPr id="35841" name="Text 1">
          <a:extLst xmlns:a="http://schemas.openxmlformats.org/drawingml/2006/main">
            <a:ext uri="{FF2B5EF4-FFF2-40B4-BE49-F238E27FC236}">
              <a16:creationId xmlns:a16="http://schemas.microsoft.com/office/drawing/2014/main" id="{11C19BDD-0C44-8117-EAAB-A25FAD01FF1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41625" y="1711338"/>
          <a:ext cx="181149" cy="30460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="vert270" wrap="none" lIns="18288" tIns="22860" rIns="18288" bIns="22860" anchor="ctr" upright="1">
          <a:spAutoFit/>
        </a:bodyPr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de-CH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GWh</a:t>
          </a:r>
        </a:p>
      </cdr:txBody>
    </cdr:sp>
  </cdr:relSizeAnchor>
</c:userShapes>
</file>

<file path=xl/drawings/drawing3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142875</xdr:rowOff>
    </xdr:from>
    <xdr:ext cx="876300" cy="228600"/>
    <xdr:sp macro="" textlink="">
      <xdr:nvSpPr>
        <xdr:cNvPr id="36867" name="Text 3">
          <a:extLst>
            <a:ext uri="{FF2B5EF4-FFF2-40B4-BE49-F238E27FC236}">
              <a16:creationId xmlns:a16="http://schemas.microsoft.com/office/drawing/2014/main" id="{9A762BC7-C826-AB5D-1BAF-6C6C79E49A01}"/>
            </a:ext>
          </a:extLst>
        </xdr:cNvPr>
        <xdr:cNvSpPr txBox="1">
          <a:spLocks noChangeArrowheads="1"/>
        </xdr:cNvSpPr>
      </xdr:nvSpPr>
      <xdr:spPr bwMode="auto">
        <a:xfrm>
          <a:off x="0" y="142875"/>
          <a:ext cx="876300" cy="2286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BEE1F6" mc:Ignorable="a14" a14:legacySpreadsheetColorIndex="47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2860" rIns="18288" bIns="22860" anchor="ctr" upright="1">
          <a:spAutoFit/>
        </a:bodyPr>
        <a:lstStyle/>
        <a:p>
          <a:pPr algn="ctr" rtl="0">
            <a:defRPr sz="1000"/>
          </a:pPr>
          <a:r>
            <a:rPr lang="de-CH" sz="1100" b="1" i="0" u="none" strike="noStrike" baseline="0">
              <a:solidFill>
                <a:srgbClr val="000000"/>
              </a:solidFill>
              <a:latin typeface="Arial"/>
              <a:cs typeface="Arial"/>
            </a:rPr>
            <a:t>Stadtpolizei</a:t>
          </a:r>
        </a:p>
      </xdr:txBody>
    </xdr:sp>
    <xdr:clientData/>
  </xdr:oneCellAnchor>
</xdr:wsDr>
</file>

<file path=xl/drawings/drawing3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809625" cy="228600"/>
    <xdr:sp macro="" textlink="">
      <xdr:nvSpPr>
        <xdr:cNvPr id="37889" name="Text 1">
          <a:extLst>
            <a:ext uri="{FF2B5EF4-FFF2-40B4-BE49-F238E27FC236}">
              <a16:creationId xmlns:a16="http://schemas.microsoft.com/office/drawing/2014/main" id="{E0D17605-5A62-6F3E-C50F-D292D773F766}"/>
            </a:ext>
          </a:extLst>
        </xdr:cNvPr>
        <xdr:cNvSpPr txBox="1">
          <a:spLocks noChangeArrowheads="1"/>
        </xdr:cNvSpPr>
      </xdr:nvSpPr>
      <xdr:spPr bwMode="auto">
        <a:xfrm>
          <a:off x="0" y="0"/>
          <a:ext cx="809625" cy="2286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BEE1F6" mc:Ignorable="a14" a14:legacySpreadsheetColorIndex="47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2860" rIns="18288" bIns="22860" anchor="ctr" upright="1">
          <a:spAutoFit/>
        </a:bodyPr>
        <a:lstStyle/>
        <a:p>
          <a:pPr algn="ctr" rtl="0">
            <a:defRPr sz="1000"/>
          </a:pPr>
          <a:r>
            <a:rPr lang="de-CH" sz="1100" b="1" i="0" u="none" strike="noStrike" baseline="0">
              <a:solidFill>
                <a:srgbClr val="000000"/>
              </a:solidFill>
              <a:latin typeface="Arial"/>
              <a:cs typeface="Arial"/>
            </a:rPr>
            <a:t>Feuerwehr</a:t>
          </a:r>
        </a:p>
      </xdr:txBody>
    </xdr:sp>
    <xdr:clientData/>
  </xdr:oneCellAnchor>
  <xdr:oneCellAnchor>
    <xdr:from>
      <xdr:col>0</xdr:col>
      <xdr:colOff>0</xdr:colOff>
      <xdr:row>15</xdr:row>
      <xdr:rowOff>123825</xdr:rowOff>
    </xdr:from>
    <xdr:ext cx="800100" cy="228600"/>
    <xdr:sp macro="" textlink="">
      <xdr:nvSpPr>
        <xdr:cNvPr id="37890" name="Text 2">
          <a:extLst>
            <a:ext uri="{FF2B5EF4-FFF2-40B4-BE49-F238E27FC236}">
              <a16:creationId xmlns:a16="http://schemas.microsoft.com/office/drawing/2014/main" id="{D1E0FFB5-592B-CD1A-ED86-4CDC17B0D3B3}"/>
            </a:ext>
          </a:extLst>
        </xdr:cNvPr>
        <xdr:cNvSpPr txBox="1">
          <a:spLocks noChangeArrowheads="1"/>
        </xdr:cNvSpPr>
      </xdr:nvSpPr>
      <xdr:spPr bwMode="auto">
        <a:xfrm>
          <a:off x="0" y="2962275"/>
          <a:ext cx="800100" cy="2286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BEE1F6" mc:Ignorable="a14" a14:legacySpreadsheetColorIndex="47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2860" rIns="18288" bIns="22860" anchor="ctr" upright="1">
          <a:spAutoFit/>
        </a:bodyPr>
        <a:lstStyle/>
        <a:p>
          <a:pPr algn="ctr" rtl="0">
            <a:defRPr sz="1000"/>
          </a:pPr>
          <a:r>
            <a:rPr lang="de-CH" sz="1100" b="1" i="0" u="none" strike="noStrike" baseline="0">
              <a:solidFill>
                <a:srgbClr val="000000"/>
              </a:solidFill>
              <a:latin typeface="Arial"/>
              <a:cs typeface="Arial"/>
            </a:rPr>
            <a:t>Zivilschutz</a:t>
          </a:r>
        </a:p>
      </xdr:txBody>
    </xdr:sp>
    <xdr:clientData/>
  </xdr:oneCellAnchor>
  <xdr:oneCellAnchor>
    <xdr:from>
      <xdr:col>0</xdr:col>
      <xdr:colOff>0</xdr:colOff>
      <xdr:row>31</xdr:row>
      <xdr:rowOff>123825</xdr:rowOff>
    </xdr:from>
    <xdr:ext cx="495300" cy="228600"/>
    <xdr:sp macro="" textlink="">
      <xdr:nvSpPr>
        <xdr:cNvPr id="37891" name="Text 3">
          <a:extLst>
            <a:ext uri="{FF2B5EF4-FFF2-40B4-BE49-F238E27FC236}">
              <a16:creationId xmlns:a16="http://schemas.microsoft.com/office/drawing/2014/main" id="{16227E08-1019-4EEA-05DE-5B9B4C6BA2DF}"/>
            </a:ext>
          </a:extLst>
        </xdr:cNvPr>
        <xdr:cNvSpPr txBox="1">
          <a:spLocks noChangeArrowheads="1"/>
        </xdr:cNvSpPr>
      </xdr:nvSpPr>
      <xdr:spPr bwMode="auto">
        <a:xfrm>
          <a:off x="0" y="5915025"/>
          <a:ext cx="495300" cy="2286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BEE1F6" mc:Ignorable="a14" a14:legacySpreadsheetColorIndex="47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2860" rIns="18288" bIns="22860" anchor="ctr" upright="1">
          <a:spAutoFit/>
        </a:bodyPr>
        <a:lstStyle/>
        <a:p>
          <a:pPr algn="ctr" rtl="0">
            <a:defRPr sz="1000"/>
          </a:pPr>
          <a:r>
            <a:rPr lang="de-CH" sz="1100" b="1" i="0" u="none" strike="noStrike" baseline="0">
              <a:solidFill>
                <a:srgbClr val="000000"/>
              </a:solidFill>
              <a:latin typeface="Arial"/>
              <a:cs typeface="Arial"/>
            </a:rPr>
            <a:t>Militär</a:t>
          </a:r>
        </a:p>
      </xdr:txBody>
    </xdr:sp>
    <xdr:clientData/>
  </xdr:one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0</xdr:colOff>
      <xdr:row>2</xdr:row>
      <xdr:rowOff>0</xdr:rowOff>
    </xdr:to>
    <xdr:sp macro="" textlink="">
      <xdr:nvSpPr>
        <xdr:cNvPr id="38914" name="Text 2">
          <a:extLst>
            <a:ext uri="{FF2B5EF4-FFF2-40B4-BE49-F238E27FC236}">
              <a16:creationId xmlns:a16="http://schemas.microsoft.com/office/drawing/2014/main" id="{BA204A77-FDC2-4FC4-83CD-E2822ECA29BC}"/>
            </a:ext>
          </a:extLst>
        </xdr:cNvPr>
        <xdr:cNvSpPr txBox="1">
          <a:spLocks noChangeArrowheads="1"/>
        </xdr:cNvSpPr>
      </xdr:nvSpPr>
      <xdr:spPr bwMode="auto">
        <a:xfrm>
          <a:off x="0" y="0"/>
          <a:ext cx="0" cy="3810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oneCellAnchor>
    <xdr:from>
      <xdr:col>0</xdr:col>
      <xdr:colOff>0</xdr:colOff>
      <xdr:row>1</xdr:row>
      <xdr:rowOff>66675</xdr:rowOff>
    </xdr:from>
    <xdr:ext cx="1971675" cy="200025"/>
    <xdr:sp macro="" textlink="">
      <xdr:nvSpPr>
        <xdr:cNvPr id="38917" name="Text 5">
          <a:extLst>
            <a:ext uri="{FF2B5EF4-FFF2-40B4-BE49-F238E27FC236}">
              <a16:creationId xmlns:a16="http://schemas.microsoft.com/office/drawing/2014/main" id="{407A5917-430C-3C14-10B7-7C4AEF85B1A8}"/>
            </a:ext>
          </a:extLst>
        </xdr:cNvPr>
        <xdr:cNvSpPr txBox="1">
          <a:spLocks noChangeArrowheads="1"/>
        </xdr:cNvSpPr>
      </xdr:nvSpPr>
      <xdr:spPr bwMode="auto">
        <a:xfrm>
          <a:off x="0" y="257175"/>
          <a:ext cx="1971675" cy="2000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2860" rIns="18288" bIns="22860" anchor="ctr" upright="1">
          <a:spAutoFit/>
        </a:bodyPr>
        <a:lstStyle/>
        <a:p>
          <a:pPr algn="ctr" rtl="0">
            <a:defRPr sz="1000"/>
          </a:pPr>
          <a:r>
            <a:rPr lang="de-CH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Friedhof und Bestattungswesen</a:t>
          </a:r>
        </a:p>
      </xdr:txBody>
    </xdr:sp>
    <xdr:clientData/>
  </xdr:oneCellAnchor>
  <xdr:oneCellAnchor>
    <xdr:from>
      <xdr:col>0</xdr:col>
      <xdr:colOff>0</xdr:colOff>
      <xdr:row>11</xdr:row>
      <xdr:rowOff>133350</xdr:rowOff>
    </xdr:from>
    <xdr:ext cx="2876550" cy="200025"/>
    <xdr:sp macro="" textlink="">
      <xdr:nvSpPr>
        <xdr:cNvPr id="38918" name="Text 6">
          <a:extLst>
            <a:ext uri="{FF2B5EF4-FFF2-40B4-BE49-F238E27FC236}">
              <a16:creationId xmlns:a16="http://schemas.microsoft.com/office/drawing/2014/main" id="{70413422-CEA6-2200-D105-83CCD63B0C75}"/>
            </a:ext>
          </a:extLst>
        </xdr:cNvPr>
        <xdr:cNvSpPr txBox="1">
          <a:spLocks noChangeArrowheads="1"/>
        </xdr:cNvSpPr>
      </xdr:nvSpPr>
      <xdr:spPr bwMode="auto">
        <a:xfrm>
          <a:off x="0" y="2162175"/>
          <a:ext cx="2876550" cy="2000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2860" rIns="18288" bIns="22860" anchor="ctr" upright="1">
          <a:spAutoFit/>
        </a:bodyPr>
        <a:lstStyle/>
        <a:p>
          <a:pPr algn="ctr" rtl="0">
            <a:defRPr sz="1000"/>
          </a:pPr>
          <a:r>
            <a:rPr lang="de-CH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Pflegende Angehörige und Hebammendienste</a:t>
          </a:r>
        </a:p>
      </xdr:txBody>
    </xdr:sp>
    <xdr:clientData/>
  </xdr:oneCellAnchor>
  <xdr:oneCellAnchor>
    <xdr:from>
      <xdr:col>0</xdr:col>
      <xdr:colOff>0</xdr:colOff>
      <xdr:row>18</xdr:row>
      <xdr:rowOff>142875</xdr:rowOff>
    </xdr:from>
    <xdr:ext cx="1466850" cy="200025"/>
    <xdr:sp macro="" textlink="">
      <xdr:nvSpPr>
        <xdr:cNvPr id="38919" name="Text 7">
          <a:extLst>
            <a:ext uri="{FF2B5EF4-FFF2-40B4-BE49-F238E27FC236}">
              <a16:creationId xmlns:a16="http://schemas.microsoft.com/office/drawing/2014/main" id="{B8F5AB4A-7200-A571-F5BF-9C1C710E0ABA}"/>
            </a:ext>
          </a:extLst>
        </xdr:cNvPr>
        <xdr:cNvSpPr txBox="1">
          <a:spLocks noChangeArrowheads="1"/>
        </xdr:cNvSpPr>
      </xdr:nvSpPr>
      <xdr:spPr bwMode="auto">
        <a:xfrm>
          <a:off x="0" y="3505200"/>
          <a:ext cx="1466850" cy="2000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2860" rIns="18288" bIns="22860" anchor="ctr" upright="1">
          <a:spAutoFit/>
        </a:bodyPr>
        <a:lstStyle/>
        <a:p>
          <a:pPr algn="ctr" rtl="0">
            <a:defRPr sz="1000"/>
          </a:pPr>
          <a:r>
            <a:rPr lang="de-CH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Lebensmittelkontrollen</a:t>
          </a:r>
        </a:p>
      </xdr:txBody>
    </xdr:sp>
    <xdr:clientData/>
  </xdr:oneCellAnchor>
  <xdr:oneCellAnchor>
    <xdr:from>
      <xdr:col>0</xdr:col>
      <xdr:colOff>0</xdr:colOff>
      <xdr:row>38</xdr:row>
      <xdr:rowOff>142875</xdr:rowOff>
    </xdr:from>
    <xdr:ext cx="914400" cy="200025"/>
    <xdr:sp macro="" textlink="">
      <xdr:nvSpPr>
        <xdr:cNvPr id="38920" name="Text 8">
          <a:extLst>
            <a:ext uri="{FF2B5EF4-FFF2-40B4-BE49-F238E27FC236}">
              <a16:creationId xmlns:a16="http://schemas.microsoft.com/office/drawing/2014/main" id="{D945B92C-0E45-2AC1-65D3-70BE8A1B95EA}"/>
            </a:ext>
          </a:extLst>
        </xdr:cNvPr>
        <xdr:cNvSpPr txBox="1">
          <a:spLocks noChangeArrowheads="1"/>
        </xdr:cNvSpPr>
      </xdr:nvSpPr>
      <xdr:spPr bwMode="auto">
        <a:xfrm>
          <a:off x="0" y="7086600"/>
          <a:ext cx="914400" cy="2000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2860" rIns="18288" bIns="22860" anchor="ctr" upright="1">
          <a:spAutoFit/>
        </a:bodyPr>
        <a:lstStyle/>
        <a:p>
          <a:pPr algn="ctr" rtl="0">
            <a:defRPr sz="1000"/>
          </a:pPr>
          <a:r>
            <a:rPr lang="de-CH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Pilzkontrollen</a:t>
          </a:r>
        </a:p>
      </xdr:txBody>
    </xdr:sp>
    <xdr:clientData/>
  </xdr:oneCellAnchor>
  <xdr:twoCellAnchor editAs="oneCell">
    <xdr:from>
      <xdr:col>0</xdr:col>
      <xdr:colOff>28575</xdr:colOff>
      <xdr:row>34</xdr:row>
      <xdr:rowOff>123825</xdr:rowOff>
    </xdr:from>
    <xdr:to>
      <xdr:col>9</xdr:col>
      <xdr:colOff>9525</xdr:colOff>
      <xdr:row>37</xdr:row>
      <xdr:rowOff>95250</xdr:rowOff>
    </xdr:to>
    <xdr:sp macro="" textlink="">
      <xdr:nvSpPr>
        <xdr:cNvPr id="38922" name="Text 10">
          <a:extLst>
            <a:ext uri="{FF2B5EF4-FFF2-40B4-BE49-F238E27FC236}">
              <a16:creationId xmlns:a16="http://schemas.microsoft.com/office/drawing/2014/main" id="{0621B38B-A12E-E410-5602-19A9024D3736}"/>
            </a:ext>
          </a:extLst>
        </xdr:cNvPr>
        <xdr:cNvSpPr txBox="1">
          <a:spLocks noChangeArrowheads="1"/>
        </xdr:cNvSpPr>
      </xdr:nvSpPr>
      <xdr:spPr bwMode="auto">
        <a:xfrm>
          <a:off x="28575" y="6305550"/>
          <a:ext cx="5781675" cy="5429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BEE1F6" mc:Ignorable="a14" a14:legacySpreadsheetColorIndex="47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just" rtl="0">
            <a:defRPr sz="1000"/>
          </a:pPr>
          <a:r>
            <a:rPr lang="de-CH" sz="800" b="0" i="1" u="none" strike="noStrike" baseline="0">
              <a:solidFill>
                <a:srgbClr val="000000"/>
              </a:solidFill>
              <a:latin typeface="Arial"/>
              <a:cs typeface="Arial"/>
            </a:rPr>
            <a:t>(Die Zahlen in Klammern beziehen sich auf die vom Kant. Labor vorgegebenen Codes für die Betriebskategorie.)</a:t>
          </a:r>
        </a:p>
        <a:p>
          <a:pPr algn="just" rtl="0">
            <a:defRPr sz="1000"/>
          </a:pPr>
          <a:endParaRPr lang="de-CH" sz="200" b="0" i="1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just" rtl="0">
            <a:defRPr sz="1000"/>
          </a:pPr>
          <a:r>
            <a:rPr lang="de-CH" sz="1000" b="0" i="1" u="none" strike="noStrike" baseline="0">
              <a:solidFill>
                <a:srgbClr val="000000"/>
              </a:solidFill>
              <a:latin typeface="Arial"/>
              <a:cs typeface="Arial"/>
            </a:rPr>
            <a:t>Die Betriebe werden seit dem 1.10.1997 von einem Lebensmittelkontrolleur des Gesundheitsamtes Winterthur kontrolliert.</a:t>
          </a:r>
        </a:p>
      </xdr:txBody>
    </xdr:sp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16</xdr:row>
      <xdr:rowOff>95250</xdr:rowOff>
    </xdr:from>
    <xdr:to>
      <xdr:col>9</xdr:col>
      <xdr:colOff>685800</xdr:colOff>
      <xdr:row>33</xdr:row>
      <xdr:rowOff>152400</xdr:rowOff>
    </xdr:to>
    <xdr:graphicFrame macro="">
      <xdr:nvGraphicFramePr>
        <xdr:cNvPr id="48130" name="Diagramm 2">
          <a:extLst>
            <a:ext uri="{FF2B5EF4-FFF2-40B4-BE49-F238E27FC236}">
              <a16:creationId xmlns:a16="http://schemas.microsoft.com/office/drawing/2014/main" id="{1C1D50BF-960B-0745-E2AD-7FAD1D389E8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35</xdr:row>
      <xdr:rowOff>123825</xdr:rowOff>
    </xdr:from>
    <xdr:to>
      <xdr:col>9</xdr:col>
      <xdr:colOff>704850</xdr:colOff>
      <xdr:row>52</xdr:row>
      <xdr:rowOff>0</xdr:rowOff>
    </xdr:to>
    <xdr:graphicFrame macro="">
      <xdr:nvGraphicFramePr>
        <xdr:cNvPr id="48131" name="Diagramm 3">
          <a:extLst>
            <a:ext uri="{FF2B5EF4-FFF2-40B4-BE49-F238E27FC236}">
              <a16:creationId xmlns:a16="http://schemas.microsoft.com/office/drawing/2014/main" id="{A6844996-DFD4-DB09-9B4D-608D227FF7C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oneCellAnchor>
    <xdr:from>
      <xdr:col>0</xdr:col>
      <xdr:colOff>-27553</xdr:colOff>
      <xdr:row>1</xdr:row>
      <xdr:rowOff>69866</xdr:rowOff>
    </xdr:from>
    <xdr:ext cx="2388731" cy="193643"/>
    <xdr:sp macro="" textlink="">
      <xdr:nvSpPr>
        <xdr:cNvPr id="48133" name="Text 5">
          <a:extLst>
            <a:ext uri="{FF2B5EF4-FFF2-40B4-BE49-F238E27FC236}">
              <a16:creationId xmlns:a16="http://schemas.microsoft.com/office/drawing/2014/main" id="{463DEDEE-1452-1EF9-3444-2B0F66F61D33}"/>
            </a:ext>
          </a:extLst>
        </xdr:cNvPr>
        <xdr:cNvSpPr txBox="1">
          <a:spLocks noChangeArrowheads="1"/>
        </xdr:cNvSpPr>
      </xdr:nvSpPr>
      <xdr:spPr bwMode="auto">
        <a:xfrm>
          <a:off x="-27553" y="231791"/>
          <a:ext cx="2388731" cy="193643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2860" rIns="18288" bIns="22860" anchor="ctr" upright="1">
          <a:spAutoFit/>
        </a:bodyPr>
        <a:lstStyle/>
        <a:p>
          <a:pPr algn="ctr" rtl="0">
            <a:defRPr sz="1000"/>
          </a:pPr>
          <a:r>
            <a:rPr lang="de-CH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Zivilstandsamt   Statistische Übersicht</a:t>
          </a:r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30</xdr:col>
      <xdr:colOff>95250</xdr:colOff>
      <xdr:row>8</xdr:row>
      <xdr:rowOff>0</xdr:rowOff>
    </xdr:from>
    <xdr:to>
      <xdr:col>31</xdr:col>
      <xdr:colOff>133350</xdr:colOff>
      <xdr:row>9</xdr:row>
      <xdr:rowOff>28575</xdr:rowOff>
    </xdr:to>
    <xdr:sp macro="" textlink="">
      <xdr:nvSpPr>
        <xdr:cNvPr id="4189" name="Line 93">
          <a:extLst>
            <a:ext uri="{FF2B5EF4-FFF2-40B4-BE49-F238E27FC236}">
              <a16:creationId xmlns:a16="http://schemas.microsoft.com/office/drawing/2014/main" id="{3CCBF0B1-F2A0-3654-ADEE-FEB9B16FEE0A}"/>
            </a:ext>
          </a:extLst>
        </xdr:cNvPr>
        <xdr:cNvSpPr>
          <a:spLocks noChangeShapeType="1"/>
        </xdr:cNvSpPr>
      </xdr:nvSpPr>
      <xdr:spPr bwMode="auto">
        <a:xfrm>
          <a:off x="5524500" y="1266825"/>
          <a:ext cx="219075" cy="19050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BEE1F6" mc:Ignorable="a14" a14:legacySpreadsheetColorIndex="47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28</xdr:col>
      <xdr:colOff>133350</xdr:colOff>
      <xdr:row>8</xdr:row>
      <xdr:rowOff>0</xdr:rowOff>
    </xdr:from>
    <xdr:to>
      <xdr:col>31</xdr:col>
      <xdr:colOff>133350</xdr:colOff>
      <xdr:row>10</xdr:row>
      <xdr:rowOff>152400</xdr:rowOff>
    </xdr:to>
    <xdr:sp macro="" textlink="">
      <xdr:nvSpPr>
        <xdr:cNvPr id="4190" name="Line 94">
          <a:extLst>
            <a:ext uri="{FF2B5EF4-FFF2-40B4-BE49-F238E27FC236}">
              <a16:creationId xmlns:a16="http://schemas.microsoft.com/office/drawing/2014/main" id="{9BB65321-8806-0C27-7F15-E4F0588F6467}"/>
            </a:ext>
          </a:extLst>
        </xdr:cNvPr>
        <xdr:cNvSpPr>
          <a:spLocks noChangeShapeType="1"/>
        </xdr:cNvSpPr>
      </xdr:nvSpPr>
      <xdr:spPr bwMode="auto">
        <a:xfrm>
          <a:off x="5200650" y="1266825"/>
          <a:ext cx="542925" cy="47625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BEE1F6" mc:Ignorable="a14" a14:legacySpreadsheetColorIndex="47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28</xdr:col>
      <xdr:colOff>38100</xdr:colOff>
      <xdr:row>8</xdr:row>
      <xdr:rowOff>0</xdr:rowOff>
    </xdr:from>
    <xdr:to>
      <xdr:col>31</xdr:col>
      <xdr:colOff>133350</xdr:colOff>
      <xdr:row>11</xdr:row>
      <xdr:rowOff>85725</xdr:rowOff>
    </xdr:to>
    <xdr:sp macro="" textlink="">
      <xdr:nvSpPr>
        <xdr:cNvPr id="4191" name="Line 95">
          <a:extLst>
            <a:ext uri="{FF2B5EF4-FFF2-40B4-BE49-F238E27FC236}">
              <a16:creationId xmlns:a16="http://schemas.microsoft.com/office/drawing/2014/main" id="{0027CA35-1053-CAC4-7DCB-F6B5140318F8}"/>
            </a:ext>
          </a:extLst>
        </xdr:cNvPr>
        <xdr:cNvSpPr>
          <a:spLocks noChangeShapeType="1"/>
        </xdr:cNvSpPr>
      </xdr:nvSpPr>
      <xdr:spPr bwMode="auto">
        <a:xfrm>
          <a:off x="5105400" y="1266825"/>
          <a:ext cx="638175" cy="57150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BEE1F6" mc:Ignorable="a14" a14:legacySpreadsheetColorIndex="47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29</xdr:col>
      <xdr:colOff>57150</xdr:colOff>
      <xdr:row>8</xdr:row>
      <xdr:rowOff>0</xdr:rowOff>
    </xdr:from>
    <xdr:to>
      <xdr:col>31</xdr:col>
      <xdr:colOff>133350</xdr:colOff>
      <xdr:row>10</xdr:row>
      <xdr:rowOff>57150</xdr:rowOff>
    </xdr:to>
    <xdr:sp macro="" textlink="">
      <xdr:nvSpPr>
        <xdr:cNvPr id="4192" name="Line 96">
          <a:extLst>
            <a:ext uri="{FF2B5EF4-FFF2-40B4-BE49-F238E27FC236}">
              <a16:creationId xmlns:a16="http://schemas.microsoft.com/office/drawing/2014/main" id="{503FDA43-F338-D501-392F-7A45C07530C6}"/>
            </a:ext>
          </a:extLst>
        </xdr:cNvPr>
        <xdr:cNvSpPr>
          <a:spLocks noChangeShapeType="1"/>
        </xdr:cNvSpPr>
      </xdr:nvSpPr>
      <xdr:spPr bwMode="auto">
        <a:xfrm>
          <a:off x="5305425" y="1266825"/>
          <a:ext cx="438150" cy="38100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BEE1F6" mc:Ignorable="a14" a14:legacySpreadsheetColorIndex="47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29</xdr:col>
      <xdr:colOff>161925</xdr:colOff>
      <xdr:row>8</xdr:row>
      <xdr:rowOff>0</xdr:rowOff>
    </xdr:from>
    <xdr:to>
      <xdr:col>31</xdr:col>
      <xdr:colOff>133350</xdr:colOff>
      <xdr:row>9</xdr:row>
      <xdr:rowOff>123825</xdr:rowOff>
    </xdr:to>
    <xdr:sp macro="" textlink="">
      <xdr:nvSpPr>
        <xdr:cNvPr id="4193" name="Line 97">
          <a:extLst>
            <a:ext uri="{FF2B5EF4-FFF2-40B4-BE49-F238E27FC236}">
              <a16:creationId xmlns:a16="http://schemas.microsoft.com/office/drawing/2014/main" id="{167AC184-D45D-9A61-EEF5-1C38C608E44F}"/>
            </a:ext>
          </a:extLst>
        </xdr:cNvPr>
        <xdr:cNvSpPr>
          <a:spLocks noChangeShapeType="1"/>
        </xdr:cNvSpPr>
      </xdr:nvSpPr>
      <xdr:spPr bwMode="auto">
        <a:xfrm>
          <a:off x="5410200" y="1266825"/>
          <a:ext cx="333375" cy="28575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BEE1F6" mc:Ignorable="a14" a14:legacySpreadsheetColorIndex="47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31</xdr:col>
      <xdr:colOff>28575</xdr:colOff>
      <xdr:row>8</xdr:row>
      <xdr:rowOff>0</xdr:rowOff>
    </xdr:from>
    <xdr:to>
      <xdr:col>31</xdr:col>
      <xdr:colOff>133350</xdr:colOff>
      <xdr:row>8</xdr:row>
      <xdr:rowOff>95250</xdr:rowOff>
    </xdr:to>
    <xdr:sp macro="" textlink="">
      <xdr:nvSpPr>
        <xdr:cNvPr id="4194" name="Line 98">
          <a:extLst>
            <a:ext uri="{FF2B5EF4-FFF2-40B4-BE49-F238E27FC236}">
              <a16:creationId xmlns:a16="http://schemas.microsoft.com/office/drawing/2014/main" id="{8EBD5CB1-F93C-B380-E6D0-5C139357EF44}"/>
            </a:ext>
          </a:extLst>
        </xdr:cNvPr>
        <xdr:cNvSpPr>
          <a:spLocks noChangeShapeType="1"/>
        </xdr:cNvSpPr>
      </xdr:nvSpPr>
      <xdr:spPr bwMode="auto">
        <a:xfrm>
          <a:off x="5638800" y="1266825"/>
          <a:ext cx="104775" cy="9525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BEE1F6" mc:Ignorable="a14" a14:legacySpreadsheetColorIndex="47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27</xdr:col>
      <xdr:colOff>114300</xdr:colOff>
      <xdr:row>8</xdr:row>
      <xdr:rowOff>0</xdr:rowOff>
    </xdr:from>
    <xdr:to>
      <xdr:col>31</xdr:col>
      <xdr:colOff>133350</xdr:colOff>
      <xdr:row>12</xdr:row>
      <xdr:rowOff>28575</xdr:rowOff>
    </xdr:to>
    <xdr:sp macro="" textlink="">
      <xdr:nvSpPr>
        <xdr:cNvPr id="4195" name="Line 99">
          <a:extLst>
            <a:ext uri="{FF2B5EF4-FFF2-40B4-BE49-F238E27FC236}">
              <a16:creationId xmlns:a16="http://schemas.microsoft.com/office/drawing/2014/main" id="{7A544BCB-B1DB-1CA2-72F8-8123C02C4BFF}"/>
            </a:ext>
          </a:extLst>
        </xdr:cNvPr>
        <xdr:cNvSpPr>
          <a:spLocks noChangeShapeType="1"/>
        </xdr:cNvSpPr>
      </xdr:nvSpPr>
      <xdr:spPr bwMode="auto">
        <a:xfrm>
          <a:off x="5000625" y="1266825"/>
          <a:ext cx="742950" cy="676275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BEE1F6" mc:Ignorable="a14" a14:legacySpreadsheetColorIndex="47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27</xdr:col>
      <xdr:colOff>0</xdr:colOff>
      <xdr:row>8</xdr:row>
      <xdr:rowOff>0</xdr:rowOff>
    </xdr:from>
    <xdr:to>
      <xdr:col>31</xdr:col>
      <xdr:colOff>133350</xdr:colOff>
      <xdr:row>12</xdr:row>
      <xdr:rowOff>123825</xdr:rowOff>
    </xdr:to>
    <xdr:sp macro="" textlink="">
      <xdr:nvSpPr>
        <xdr:cNvPr id="4196" name="Line 100">
          <a:extLst>
            <a:ext uri="{FF2B5EF4-FFF2-40B4-BE49-F238E27FC236}">
              <a16:creationId xmlns:a16="http://schemas.microsoft.com/office/drawing/2014/main" id="{201762FE-2029-4D08-E604-EDC5027F2DFE}"/>
            </a:ext>
          </a:extLst>
        </xdr:cNvPr>
        <xdr:cNvSpPr>
          <a:spLocks noChangeShapeType="1"/>
        </xdr:cNvSpPr>
      </xdr:nvSpPr>
      <xdr:spPr bwMode="auto">
        <a:xfrm>
          <a:off x="4886325" y="1266825"/>
          <a:ext cx="857250" cy="771525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BEE1F6" mc:Ignorable="a14" a14:legacySpreadsheetColorIndex="47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30</xdr:col>
      <xdr:colOff>95250</xdr:colOff>
      <xdr:row>2</xdr:row>
      <xdr:rowOff>0</xdr:rowOff>
    </xdr:from>
    <xdr:to>
      <xdr:col>31</xdr:col>
      <xdr:colOff>133350</xdr:colOff>
      <xdr:row>3</xdr:row>
      <xdr:rowOff>28575</xdr:rowOff>
    </xdr:to>
    <xdr:sp macro="" textlink="">
      <xdr:nvSpPr>
        <xdr:cNvPr id="4187" name="Line 91">
          <a:extLst>
            <a:ext uri="{FF2B5EF4-FFF2-40B4-BE49-F238E27FC236}">
              <a16:creationId xmlns:a16="http://schemas.microsoft.com/office/drawing/2014/main" id="{B9D5FA84-8347-7AA4-1ECC-1A421C442DE3}"/>
            </a:ext>
          </a:extLst>
        </xdr:cNvPr>
        <xdr:cNvSpPr>
          <a:spLocks noChangeShapeType="1"/>
        </xdr:cNvSpPr>
      </xdr:nvSpPr>
      <xdr:spPr bwMode="auto">
        <a:xfrm>
          <a:off x="5524500" y="361950"/>
          <a:ext cx="219075" cy="19050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BEE1F6" mc:Ignorable="a14" a14:legacySpreadsheetColorIndex="47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28</xdr:col>
      <xdr:colOff>133350</xdr:colOff>
      <xdr:row>2</xdr:row>
      <xdr:rowOff>0</xdr:rowOff>
    </xdr:from>
    <xdr:to>
      <xdr:col>31</xdr:col>
      <xdr:colOff>133350</xdr:colOff>
      <xdr:row>4</xdr:row>
      <xdr:rowOff>152400</xdr:rowOff>
    </xdr:to>
    <xdr:sp macro="" textlink="">
      <xdr:nvSpPr>
        <xdr:cNvPr id="4161" name="Line 65">
          <a:extLst>
            <a:ext uri="{FF2B5EF4-FFF2-40B4-BE49-F238E27FC236}">
              <a16:creationId xmlns:a16="http://schemas.microsoft.com/office/drawing/2014/main" id="{D79920DB-D8B9-07B3-AA1A-F8924C3CFC6D}"/>
            </a:ext>
          </a:extLst>
        </xdr:cNvPr>
        <xdr:cNvSpPr>
          <a:spLocks noChangeShapeType="1"/>
        </xdr:cNvSpPr>
      </xdr:nvSpPr>
      <xdr:spPr bwMode="auto">
        <a:xfrm>
          <a:off x="5200650" y="361950"/>
          <a:ext cx="542925" cy="47625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BEE1F6" mc:Ignorable="a14" a14:legacySpreadsheetColorIndex="47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28</xdr:col>
      <xdr:colOff>38100</xdr:colOff>
      <xdr:row>2</xdr:row>
      <xdr:rowOff>0</xdr:rowOff>
    </xdr:from>
    <xdr:to>
      <xdr:col>31</xdr:col>
      <xdr:colOff>133350</xdr:colOff>
      <xdr:row>5</xdr:row>
      <xdr:rowOff>85725</xdr:rowOff>
    </xdr:to>
    <xdr:sp macro="" textlink="">
      <xdr:nvSpPr>
        <xdr:cNvPr id="4160" name="Line 64">
          <a:extLst>
            <a:ext uri="{FF2B5EF4-FFF2-40B4-BE49-F238E27FC236}">
              <a16:creationId xmlns:a16="http://schemas.microsoft.com/office/drawing/2014/main" id="{F17AA999-B46E-D1E6-CABF-9B88EA4F885F}"/>
            </a:ext>
          </a:extLst>
        </xdr:cNvPr>
        <xdr:cNvSpPr>
          <a:spLocks noChangeShapeType="1"/>
        </xdr:cNvSpPr>
      </xdr:nvSpPr>
      <xdr:spPr bwMode="auto">
        <a:xfrm>
          <a:off x="5105400" y="361950"/>
          <a:ext cx="638175" cy="57150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BEE1F6" mc:Ignorable="a14" a14:legacySpreadsheetColorIndex="47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29</xdr:col>
      <xdr:colOff>57150</xdr:colOff>
      <xdr:row>2</xdr:row>
      <xdr:rowOff>0</xdr:rowOff>
    </xdr:from>
    <xdr:to>
      <xdr:col>31</xdr:col>
      <xdr:colOff>133350</xdr:colOff>
      <xdr:row>4</xdr:row>
      <xdr:rowOff>57150</xdr:rowOff>
    </xdr:to>
    <xdr:sp macro="" textlink="">
      <xdr:nvSpPr>
        <xdr:cNvPr id="4162" name="Line 66">
          <a:extLst>
            <a:ext uri="{FF2B5EF4-FFF2-40B4-BE49-F238E27FC236}">
              <a16:creationId xmlns:a16="http://schemas.microsoft.com/office/drawing/2014/main" id="{DA3BCC91-7BB8-D2EF-9B1C-4A2BE64071B8}"/>
            </a:ext>
          </a:extLst>
        </xdr:cNvPr>
        <xdr:cNvSpPr>
          <a:spLocks noChangeShapeType="1"/>
        </xdr:cNvSpPr>
      </xdr:nvSpPr>
      <xdr:spPr bwMode="auto">
        <a:xfrm>
          <a:off x="5305425" y="361950"/>
          <a:ext cx="438150" cy="38100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BEE1F6" mc:Ignorable="a14" a14:legacySpreadsheetColorIndex="47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29</xdr:col>
      <xdr:colOff>161925</xdr:colOff>
      <xdr:row>2</xdr:row>
      <xdr:rowOff>0</xdr:rowOff>
    </xdr:from>
    <xdr:to>
      <xdr:col>31</xdr:col>
      <xdr:colOff>133350</xdr:colOff>
      <xdr:row>3</xdr:row>
      <xdr:rowOff>123825</xdr:rowOff>
    </xdr:to>
    <xdr:sp macro="" textlink="">
      <xdr:nvSpPr>
        <xdr:cNvPr id="4164" name="Line 68">
          <a:extLst>
            <a:ext uri="{FF2B5EF4-FFF2-40B4-BE49-F238E27FC236}">
              <a16:creationId xmlns:a16="http://schemas.microsoft.com/office/drawing/2014/main" id="{E1E6C962-2049-F222-69AE-FBB81C48A69D}"/>
            </a:ext>
          </a:extLst>
        </xdr:cNvPr>
        <xdr:cNvSpPr>
          <a:spLocks noChangeShapeType="1"/>
        </xdr:cNvSpPr>
      </xdr:nvSpPr>
      <xdr:spPr bwMode="auto">
        <a:xfrm>
          <a:off x="5410200" y="361950"/>
          <a:ext cx="333375" cy="28575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BEE1F6" mc:Ignorable="a14" a14:legacySpreadsheetColorIndex="47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31</xdr:col>
      <xdr:colOff>28575</xdr:colOff>
      <xdr:row>2</xdr:row>
      <xdr:rowOff>0</xdr:rowOff>
    </xdr:from>
    <xdr:to>
      <xdr:col>31</xdr:col>
      <xdr:colOff>133350</xdr:colOff>
      <xdr:row>2</xdr:row>
      <xdr:rowOff>95250</xdr:rowOff>
    </xdr:to>
    <xdr:sp macro="" textlink="">
      <xdr:nvSpPr>
        <xdr:cNvPr id="4163" name="Line 67">
          <a:extLst>
            <a:ext uri="{FF2B5EF4-FFF2-40B4-BE49-F238E27FC236}">
              <a16:creationId xmlns:a16="http://schemas.microsoft.com/office/drawing/2014/main" id="{679EB155-85BF-1CC9-44F2-D5E1EF5B0297}"/>
            </a:ext>
          </a:extLst>
        </xdr:cNvPr>
        <xdr:cNvSpPr>
          <a:spLocks noChangeShapeType="1"/>
        </xdr:cNvSpPr>
      </xdr:nvSpPr>
      <xdr:spPr bwMode="auto">
        <a:xfrm>
          <a:off x="5638800" y="361950"/>
          <a:ext cx="104775" cy="9525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BEE1F6" mc:Ignorable="a14" a14:legacySpreadsheetColorIndex="47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27</xdr:col>
      <xdr:colOff>114300</xdr:colOff>
      <xdr:row>2</xdr:row>
      <xdr:rowOff>0</xdr:rowOff>
    </xdr:from>
    <xdr:to>
      <xdr:col>31</xdr:col>
      <xdr:colOff>133350</xdr:colOff>
      <xdr:row>6</xdr:row>
      <xdr:rowOff>28575</xdr:rowOff>
    </xdr:to>
    <xdr:sp macro="" textlink="">
      <xdr:nvSpPr>
        <xdr:cNvPr id="4159" name="Line 63">
          <a:extLst>
            <a:ext uri="{FF2B5EF4-FFF2-40B4-BE49-F238E27FC236}">
              <a16:creationId xmlns:a16="http://schemas.microsoft.com/office/drawing/2014/main" id="{EBADD4D1-D45D-16F7-5663-9590890A0FAA}"/>
            </a:ext>
          </a:extLst>
        </xdr:cNvPr>
        <xdr:cNvSpPr>
          <a:spLocks noChangeShapeType="1"/>
        </xdr:cNvSpPr>
      </xdr:nvSpPr>
      <xdr:spPr bwMode="auto">
        <a:xfrm>
          <a:off x="5000625" y="361950"/>
          <a:ext cx="742950" cy="676275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BEE1F6" mc:Ignorable="a14" a14:legacySpreadsheetColorIndex="47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27</xdr:col>
      <xdr:colOff>0</xdr:colOff>
      <xdr:row>2</xdr:row>
      <xdr:rowOff>0</xdr:rowOff>
    </xdr:from>
    <xdr:to>
      <xdr:col>31</xdr:col>
      <xdr:colOff>133350</xdr:colOff>
      <xdr:row>6</xdr:row>
      <xdr:rowOff>123825</xdr:rowOff>
    </xdr:to>
    <xdr:sp macro="" textlink="">
      <xdr:nvSpPr>
        <xdr:cNvPr id="4166" name="Line 70">
          <a:extLst>
            <a:ext uri="{FF2B5EF4-FFF2-40B4-BE49-F238E27FC236}">
              <a16:creationId xmlns:a16="http://schemas.microsoft.com/office/drawing/2014/main" id="{64BF35D0-9B16-2E1C-FF2C-189BA5B6E123}"/>
            </a:ext>
          </a:extLst>
        </xdr:cNvPr>
        <xdr:cNvSpPr>
          <a:spLocks noChangeShapeType="1"/>
        </xdr:cNvSpPr>
      </xdr:nvSpPr>
      <xdr:spPr bwMode="auto">
        <a:xfrm>
          <a:off x="4886325" y="361950"/>
          <a:ext cx="857250" cy="771525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BEE1F6" mc:Ignorable="a14" a14:legacySpreadsheetColorIndex="47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24</xdr:col>
      <xdr:colOff>0</xdr:colOff>
      <xdr:row>2</xdr:row>
      <xdr:rowOff>76200</xdr:rowOff>
    </xdr:to>
    <xdr:sp macro="" textlink="">
      <xdr:nvSpPr>
        <xdr:cNvPr id="4168" name="Rectangle 72">
          <a:extLst>
            <a:ext uri="{FF2B5EF4-FFF2-40B4-BE49-F238E27FC236}">
              <a16:creationId xmlns:a16="http://schemas.microsoft.com/office/drawing/2014/main" id="{4DCB3071-E9DC-A5BF-722A-0983CC8E2F63}"/>
            </a:ext>
          </a:extLst>
        </xdr:cNvPr>
        <xdr:cNvSpPr>
          <a:spLocks noChangeArrowheads="1"/>
        </xdr:cNvSpPr>
      </xdr:nvSpPr>
      <xdr:spPr bwMode="auto">
        <a:xfrm>
          <a:off x="0" y="361950"/>
          <a:ext cx="4343400" cy="762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BEE1F6" mc:Ignorable="a14" a14:legacySpreadsheetColorIndex="47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19050</xdr:colOff>
      <xdr:row>2</xdr:row>
      <xdr:rowOff>123825</xdr:rowOff>
    </xdr:from>
    <xdr:to>
      <xdr:col>24</xdr:col>
      <xdr:colOff>0</xdr:colOff>
      <xdr:row>2</xdr:row>
      <xdr:rowOff>161925</xdr:rowOff>
    </xdr:to>
    <xdr:sp macro="" textlink="">
      <xdr:nvSpPr>
        <xdr:cNvPr id="4169" name="Rectangle 73">
          <a:extLst>
            <a:ext uri="{FF2B5EF4-FFF2-40B4-BE49-F238E27FC236}">
              <a16:creationId xmlns:a16="http://schemas.microsoft.com/office/drawing/2014/main" id="{35428768-5BBB-0797-FD6C-8D8790A3D7B9}"/>
            </a:ext>
          </a:extLst>
        </xdr:cNvPr>
        <xdr:cNvSpPr>
          <a:spLocks noChangeArrowheads="1"/>
        </xdr:cNvSpPr>
      </xdr:nvSpPr>
      <xdr:spPr bwMode="auto">
        <a:xfrm>
          <a:off x="19050" y="485775"/>
          <a:ext cx="4324350" cy="381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BEE1F6" mc:Ignorable="a14" a14:legacySpreadsheetColorIndex="47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3</xdr:row>
      <xdr:rowOff>47625</xdr:rowOff>
    </xdr:from>
    <xdr:to>
      <xdr:col>24</xdr:col>
      <xdr:colOff>0</xdr:colOff>
      <xdr:row>3</xdr:row>
      <xdr:rowOff>85725</xdr:rowOff>
    </xdr:to>
    <xdr:sp macro="" textlink="">
      <xdr:nvSpPr>
        <xdr:cNvPr id="4170" name="Rectangle 74">
          <a:extLst>
            <a:ext uri="{FF2B5EF4-FFF2-40B4-BE49-F238E27FC236}">
              <a16:creationId xmlns:a16="http://schemas.microsoft.com/office/drawing/2014/main" id="{8AB89C83-1B6A-2BA0-4DAC-75F0E04A126C}"/>
            </a:ext>
          </a:extLst>
        </xdr:cNvPr>
        <xdr:cNvSpPr>
          <a:spLocks noChangeArrowheads="1"/>
        </xdr:cNvSpPr>
      </xdr:nvSpPr>
      <xdr:spPr bwMode="auto">
        <a:xfrm>
          <a:off x="0" y="571500"/>
          <a:ext cx="4343400" cy="381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BEE1F6" mc:Ignorable="a14" a14:legacySpreadsheetColorIndex="47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0</xdr:col>
      <xdr:colOff>0</xdr:colOff>
      <xdr:row>2</xdr:row>
      <xdr:rowOff>19050</xdr:rowOff>
    </xdr:from>
    <xdr:ext cx="1885950" cy="238125"/>
    <xdr:sp macro="" textlink="">
      <xdr:nvSpPr>
        <xdr:cNvPr id="4171" name="Text 75">
          <a:extLst>
            <a:ext uri="{FF2B5EF4-FFF2-40B4-BE49-F238E27FC236}">
              <a16:creationId xmlns:a16="http://schemas.microsoft.com/office/drawing/2014/main" id="{750BE167-0CE9-9F4B-43AE-1E6B0F40EF35}"/>
            </a:ext>
          </a:extLst>
        </xdr:cNvPr>
        <xdr:cNvSpPr txBox="1">
          <a:spLocks noChangeArrowheads="1"/>
        </xdr:cNvSpPr>
      </xdr:nvSpPr>
      <xdr:spPr bwMode="auto">
        <a:xfrm>
          <a:off x="0" y="381000"/>
          <a:ext cx="1885950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BEE1F6" mc:Ignorable="a14" a14:legacySpreadsheetColorIndex="47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27432" tIns="27432" rIns="27432" bIns="27432" anchor="ctr" upright="1">
          <a:spAutoFit/>
        </a:bodyPr>
        <a:lstStyle/>
        <a:p>
          <a:pPr algn="ctr" rtl="0">
            <a:defRPr sz="1000"/>
          </a:pPr>
          <a:r>
            <a:rPr lang="de-CH" sz="1200" b="1" i="0" u="none" strike="noStrike" baseline="0">
              <a:solidFill>
                <a:srgbClr val="000000"/>
              </a:solidFill>
              <a:latin typeface="Arial"/>
              <a:cs typeface="Arial"/>
            </a:rPr>
            <a:t>Gemeinderat (Parlament)</a:t>
          </a:r>
        </a:p>
      </xdr:txBody>
    </xdr:sp>
    <xdr:clientData/>
  </xdr:oneCellAnchor>
  <xdr:twoCellAnchor editAs="oneCell">
    <xdr:from>
      <xdr:col>29</xdr:col>
      <xdr:colOff>76200</xdr:colOff>
      <xdr:row>8</xdr:row>
      <xdr:rowOff>57150</xdr:rowOff>
    </xdr:from>
    <xdr:to>
      <xdr:col>31</xdr:col>
      <xdr:colOff>85725</xdr:colOff>
      <xdr:row>10</xdr:row>
      <xdr:rowOff>66675</xdr:rowOff>
    </xdr:to>
    <xdr:pic>
      <xdr:nvPicPr>
        <xdr:cNvPr id="4181" name="Bild 85">
          <a:extLst>
            <a:ext uri="{FF2B5EF4-FFF2-40B4-BE49-F238E27FC236}">
              <a16:creationId xmlns:a16="http://schemas.microsoft.com/office/drawing/2014/main" id="{EC84EEF0-CF4B-870D-27E4-E2D64CD2F0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24475" y="1323975"/>
          <a:ext cx="371475" cy="3333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24</xdr:col>
      <xdr:colOff>0</xdr:colOff>
      <xdr:row>8</xdr:row>
      <xdr:rowOff>76200</xdr:rowOff>
    </xdr:to>
    <xdr:sp macro="" textlink="">
      <xdr:nvSpPr>
        <xdr:cNvPr id="4197" name="Rectangle 101">
          <a:extLst>
            <a:ext uri="{FF2B5EF4-FFF2-40B4-BE49-F238E27FC236}">
              <a16:creationId xmlns:a16="http://schemas.microsoft.com/office/drawing/2014/main" id="{0E786B07-7882-C4BB-05CE-F27F283E142E}"/>
            </a:ext>
          </a:extLst>
        </xdr:cNvPr>
        <xdr:cNvSpPr>
          <a:spLocks noChangeArrowheads="1"/>
        </xdr:cNvSpPr>
      </xdr:nvSpPr>
      <xdr:spPr bwMode="auto">
        <a:xfrm>
          <a:off x="0" y="1266825"/>
          <a:ext cx="4343400" cy="762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BEE1F6" mc:Ignorable="a14" a14:legacySpreadsheetColorIndex="47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19050</xdr:colOff>
      <xdr:row>8</xdr:row>
      <xdr:rowOff>123825</xdr:rowOff>
    </xdr:from>
    <xdr:to>
      <xdr:col>24</xdr:col>
      <xdr:colOff>0</xdr:colOff>
      <xdr:row>8</xdr:row>
      <xdr:rowOff>161925</xdr:rowOff>
    </xdr:to>
    <xdr:sp macro="" textlink="">
      <xdr:nvSpPr>
        <xdr:cNvPr id="4198" name="Rectangle 102">
          <a:extLst>
            <a:ext uri="{FF2B5EF4-FFF2-40B4-BE49-F238E27FC236}">
              <a16:creationId xmlns:a16="http://schemas.microsoft.com/office/drawing/2014/main" id="{8745523D-CFCB-9EB5-7EAF-F7AE3EDBE28A}"/>
            </a:ext>
          </a:extLst>
        </xdr:cNvPr>
        <xdr:cNvSpPr>
          <a:spLocks noChangeArrowheads="1"/>
        </xdr:cNvSpPr>
      </xdr:nvSpPr>
      <xdr:spPr bwMode="auto">
        <a:xfrm>
          <a:off x="19050" y="1390650"/>
          <a:ext cx="4324350" cy="381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BEE1F6" mc:Ignorable="a14" a14:legacySpreadsheetColorIndex="47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9</xdr:row>
      <xdr:rowOff>47625</xdr:rowOff>
    </xdr:from>
    <xdr:to>
      <xdr:col>24</xdr:col>
      <xdr:colOff>0</xdr:colOff>
      <xdr:row>9</xdr:row>
      <xdr:rowOff>85725</xdr:rowOff>
    </xdr:to>
    <xdr:sp macro="" textlink="">
      <xdr:nvSpPr>
        <xdr:cNvPr id="4199" name="Rectangle 103">
          <a:extLst>
            <a:ext uri="{FF2B5EF4-FFF2-40B4-BE49-F238E27FC236}">
              <a16:creationId xmlns:a16="http://schemas.microsoft.com/office/drawing/2014/main" id="{6D1766C2-2017-2A1B-B500-987394B9F621}"/>
            </a:ext>
          </a:extLst>
        </xdr:cNvPr>
        <xdr:cNvSpPr>
          <a:spLocks noChangeArrowheads="1"/>
        </xdr:cNvSpPr>
      </xdr:nvSpPr>
      <xdr:spPr bwMode="auto">
        <a:xfrm>
          <a:off x="0" y="1476375"/>
          <a:ext cx="4343400" cy="381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BEE1F6" mc:Ignorable="a14" a14:legacySpreadsheetColorIndex="47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0</xdr:col>
      <xdr:colOff>0</xdr:colOff>
      <xdr:row>8</xdr:row>
      <xdr:rowOff>19050</xdr:rowOff>
    </xdr:from>
    <xdr:ext cx="1400175" cy="238125"/>
    <xdr:sp macro="" textlink="">
      <xdr:nvSpPr>
        <xdr:cNvPr id="4200" name="Text 104">
          <a:extLst>
            <a:ext uri="{FF2B5EF4-FFF2-40B4-BE49-F238E27FC236}">
              <a16:creationId xmlns:a16="http://schemas.microsoft.com/office/drawing/2014/main" id="{85BEE3A8-42FC-7465-1727-0A5273152148}"/>
            </a:ext>
          </a:extLst>
        </xdr:cNvPr>
        <xdr:cNvSpPr txBox="1">
          <a:spLocks noChangeArrowheads="1"/>
        </xdr:cNvSpPr>
      </xdr:nvSpPr>
      <xdr:spPr bwMode="auto">
        <a:xfrm>
          <a:off x="0" y="1285875"/>
          <a:ext cx="140017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BEE1F6" mc:Ignorable="a14" a14:legacySpreadsheetColorIndex="47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27432" tIns="27432" rIns="27432" bIns="27432" anchor="ctr" upright="1">
          <a:spAutoFit/>
        </a:bodyPr>
        <a:lstStyle/>
        <a:p>
          <a:pPr algn="ctr" rtl="0">
            <a:defRPr sz="1000"/>
          </a:pPr>
          <a:r>
            <a:rPr lang="de-CH" sz="1200" b="1" i="0" u="none" strike="noStrike" baseline="0">
              <a:solidFill>
                <a:srgbClr val="000000"/>
              </a:solidFill>
              <a:latin typeface="Arial"/>
              <a:cs typeface="Arial"/>
            </a:rPr>
            <a:t>Präsidialabteilung</a:t>
          </a:r>
        </a:p>
      </xdr:txBody>
    </xdr:sp>
    <xdr:clientData/>
  </xdr:oneCellAnchor>
  <xdr:twoCellAnchor editAs="oneCell">
    <xdr:from>
      <xdr:col>30</xdr:col>
      <xdr:colOff>95250</xdr:colOff>
      <xdr:row>14</xdr:row>
      <xdr:rowOff>0</xdr:rowOff>
    </xdr:from>
    <xdr:to>
      <xdr:col>31</xdr:col>
      <xdr:colOff>133350</xdr:colOff>
      <xdr:row>15</xdr:row>
      <xdr:rowOff>28575</xdr:rowOff>
    </xdr:to>
    <xdr:sp macro="" textlink="">
      <xdr:nvSpPr>
        <xdr:cNvPr id="4202" name="Line 106">
          <a:extLst>
            <a:ext uri="{FF2B5EF4-FFF2-40B4-BE49-F238E27FC236}">
              <a16:creationId xmlns:a16="http://schemas.microsoft.com/office/drawing/2014/main" id="{33E1A986-7482-555C-9DBE-73A6E0B66DD5}"/>
            </a:ext>
          </a:extLst>
        </xdr:cNvPr>
        <xdr:cNvSpPr>
          <a:spLocks noChangeShapeType="1"/>
        </xdr:cNvSpPr>
      </xdr:nvSpPr>
      <xdr:spPr bwMode="auto">
        <a:xfrm>
          <a:off x="5524500" y="2171700"/>
          <a:ext cx="219075" cy="19050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BEE1F6" mc:Ignorable="a14" a14:legacySpreadsheetColorIndex="47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28</xdr:col>
      <xdr:colOff>133350</xdr:colOff>
      <xdr:row>14</xdr:row>
      <xdr:rowOff>0</xdr:rowOff>
    </xdr:from>
    <xdr:to>
      <xdr:col>31</xdr:col>
      <xdr:colOff>133350</xdr:colOff>
      <xdr:row>16</xdr:row>
      <xdr:rowOff>152400</xdr:rowOff>
    </xdr:to>
    <xdr:sp macro="" textlink="">
      <xdr:nvSpPr>
        <xdr:cNvPr id="4203" name="Line 107">
          <a:extLst>
            <a:ext uri="{FF2B5EF4-FFF2-40B4-BE49-F238E27FC236}">
              <a16:creationId xmlns:a16="http://schemas.microsoft.com/office/drawing/2014/main" id="{02FC1649-6AA3-0128-09E8-7620A0FD8ED5}"/>
            </a:ext>
          </a:extLst>
        </xdr:cNvPr>
        <xdr:cNvSpPr>
          <a:spLocks noChangeShapeType="1"/>
        </xdr:cNvSpPr>
      </xdr:nvSpPr>
      <xdr:spPr bwMode="auto">
        <a:xfrm>
          <a:off x="5200650" y="2171700"/>
          <a:ext cx="542925" cy="47625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BEE1F6" mc:Ignorable="a14" a14:legacySpreadsheetColorIndex="47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28</xdr:col>
      <xdr:colOff>38100</xdr:colOff>
      <xdr:row>14</xdr:row>
      <xdr:rowOff>0</xdr:rowOff>
    </xdr:from>
    <xdr:to>
      <xdr:col>31</xdr:col>
      <xdr:colOff>133350</xdr:colOff>
      <xdr:row>17</xdr:row>
      <xdr:rowOff>85725</xdr:rowOff>
    </xdr:to>
    <xdr:sp macro="" textlink="">
      <xdr:nvSpPr>
        <xdr:cNvPr id="4204" name="Line 108">
          <a:extLst>
            <a:ext uri="{FF2B5EF4-FFF2-40B4-BE49-F238E27FC236}">
              <a16:creationId xmlns:a16="http://schemas.microsoft.com/office/drawing/2014/main" id="{423D0495-E09F-CE72-79F3-4FAA01CEDF05}"/>
            </a:ext>
          </a:extLst>
        </xdr:cNvPr>
        <xdr:cNvSpPr>
          <a:spLocks noChangeShapeType="1"/>
        </xdr:cNvSpPr>
      </xdr:nvSpPr>
      <xdr:spPr bwMode="auto">
        <a:xfrm>
          <a:off x="5105400" y="2171700"/>
          <a:ext cx="638175" cy="57150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BEE1F6" mc:Ignorable="a14" a14:legacySpreadsheetColorIndex="47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29</xdr:col>
      <xdr:colOff>57150</xdr:colOff>
      <xdr:row>14</xdr:row>
      <xdr:rowOff>0</xdr:rowOff>
    </xdr:from>
    <xdr:to>
      <xdr:col>31</xdr:col>
      <xdr:colOff>133350</xdr:colOff>
      <xdr:row>16</xdr:row>
      <xdr:rowOff>57150</xdr:rowOff>
    </xdr:to>
    <xdr:sp macro="" textlink="">
      <xdr:nvSpPr>
        <xdr:cNvPr id="4205" name="Line 109">
          <a:extLst>
            <a:ext uri="{FF2B5EF4-FFF2-40B4-BE49-F238E27FC236}">
              <a16:creationId xmlns:a16="http://schemas.microsoft.com/office/drawing/2014/main" id="{FC4286EA-DC37-939B-9AFB-A0527F36A717}"/>
            </a:ext>
          </a:extLst>
        </xdr:cNvPr>
        <xdr:cNvSpPr>
          <a:spLocks noChangeShapeType="1"/>
        </xdr:cNvSpPr>
      </xdr:nvSpPr>
      <xdr:spPr bwMode="auto">
        <a:xfrm>
          <a:off x="5305425" y="2171700"/>
          <a:ext cx="438150" cy="38100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BEE1F6" mc:Ignorable="a14" a14:legacySpreadsheetColorIndex="47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29</xdr:col>
      <xdr:colOff>161925</xdr:colOff>
      <xdr:row>14</xdr:row>
      <xdr:rowOff>0</xdr:rowOff>
    </xdr:from>
    <xdr:to>
      <xdr:col>31</xdr:col>
      <xdr:colOff>133350</xdr:colOff>
      <xdr:row>15</xdr:row>
      <xdr:rowOff>123825</xdr:rowOff>
    </xdr:to>
    <xdr:sp macro="" textlink="">
      <xdr:nvSpPr>
        <xdr:cNvPr id="4206" name="Line 110">
          <a:extLst>
            <a:ext uri="{FF2B5EF4-FFF2-40B4-BE49-F238E27FC236}">
              <a16:creationId xmlns:a16="http://schemas.microsoft.com/office/drawing/2014/main" id="{4FC0E6CE-AF15-B16F-6519-56E131C11EBA}"/>
            </a:ext>
          </a:extLst>
        </xdr:cNvPr>
        <xdr:cNvSpPr>
          <a:spLocks noChangeShapeType="1"/>
        </xdr:cNvSpPr>
      </xdr:nvSpPr>
      <xdr:spPr bwMode="auto">
        <a:xfrm>
          <a:off x="5410200" y="2171700"/>
          <a:ext cx="333375" cy="28575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BEE1F6" mc:Ignorable="a14" a14:legacySpreadsheetColorIndex="47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31</xdr:col>
      <xdr:colOff>28575</xdr:colOff>
      <xdr:row>14</xdr:row>
      <xdr:rowOff>0</xdr:rowOff>
    </xdr:from>
    <xdr:to>
      <xdr:col>31</xdr:col>
      <xdr:colOff>133350</xdr:colOff>
      <xdr:row>14</xdr:row>
      <xdr:rowOff>95250</xdr:rowOff>
    </xdr:to>
    <xdr:sp macro="" textlink="">
      <xdr:nvSpPr>
        <xdr:cNvPr id="4207" name="Line 111">
          <a:extLst>
            <a:ext uri="{FF2B5EF4-FFF2-40B4-BE49-F238E27FC236}">
              <a16:creationId xmlns:a16="http://schemas.microsoft.com/office/drawing/2014/main" id="{C52F2FFE-3C0D-64CC-D341-E00AA9397D28}"/>
            </a:ext>
          </a:extLst>
        </xdr:cNvPr>
        <xdr:cNvSpPr>
          <a:spLocks noChangeShapeType="1"/>
        </xdr:cNvSpPr>
      </xdr:nvSpPr>
      <xdr:spPr bwMode="auto">
        <a:xfrm>
          <a:off x="5638800" y="2171700"/>
          <a:ext cx="104775" cy="9525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BEE1F6" mc:Ignorable="a14" a14:legacySpreadsheetColorIndex="47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27</xdr:col>
      <xdr:colOff>114300</xdr:colOff>
      <xdr:row>14</xdr:row>
      <xdr:rowOff>0</xdr:rowOff>
    </xdr:from>
    <xdr:to>
      <xdr:col>31</xdr:col>
      <xdr:colOff>133350</xdr:colOff>
      <xdr:row>18</xdr:row>
      <xdr:rowOff>28575</xdr:rowOff>
    </xdr:to>
    <xdr:sp macro="" textlink="">
      <xdr:nvSpPr>
        <xdr:cNvPr id="4208" name="Line 112">
          <a:extLst>
            <a:ext uri="{FF2B5EF4-FFF2-40B4-BE49-F238E27FC236}">
              <a16:creationId xmlns:a16="http://schemas.microsoft.com/office/drawing/2014/main" id="{C4B2D556-5A09-9604-8FF2-B1D15BD3F0F9}"/>
            </a:ext>
          </a:extLst>
        </xdr:cNvPr>
        <xdr:cNvSpPr>
          <a:spLocks noChangeShapeType="1"/>
        </xdr:cNvSpPr>
      </xdr:nvSpPr>
      <xdr:spPr bwMode="auto">
        <a:xfrm>
          <a:off x="5000625" y="2171700"/>
          <a:ext cx="742950" cy="676275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BEE1F6" mc:Ignorable="a14" a14:legacySpreadsheetColorIndex="47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27</xdr:col>
      <xdr:colOff>0</xdr:colOff>
      <xdr:row>14</xdr:row>
      <xdr:rowOff>0</xdr:rowOff>
    </xdr:from>
    <xdr:to>
      <xdr:col>31</xdr:col>
      <xdr:colOff>133350</xdr:colOff>
      <xdr:row>18</xdr:row>
      <xdr:rowOff>123825</xdr:rowOff>
    </xdr:to>
    <xdr:sp macro="" textlink="">
      <xdr:nvSpPr>
        <xdr:cNvPr id="4209" name="Line 113">
          <a:extLst>
            <a:ext uri="{FF2B5EF4-FFF2-40B4-BE49-F238E27FC236}">
              <a16:creationId xmlns:a16="http://schemas.microsoft.com/office/drawing/2014/main" id="{4A2D9062-4577-F5CC-6205-F7378AB7AF84}"/>
            </a:ext>
          </a:extLst>
        </xdr:cNvPr>
        <xdr:cNvSpPr>
          <a:spLocks noChangeShapeType="1"/>
        </xdr:cNvSpPr>
      </xdr:nvSpPr>
      <xdr:spPr bwMode="auto">
        <a:xfrm>
          <a:off x="4886325" y="2171700"/>
          <a:ext cx="857250" cy="771525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BEE1F6" mc:Ignorable="a14" a14:legacySpreadsheetColorIndex="47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0</xdr:col>
      <xdr:colOff>0</xdr:colOff>
      <xdr:row>14</xdr:row>
      <xdr:rowOff>0</xdr:rowOff>
    </xdr:from>
    <xdr:to>
      <xdr:col>24</xdr:col>
      <xdr:colOff>0</xdr:colOff>
      <xdr:row>14</xdr:row>
      <xdr:rowOff>76200</xdr:rowOff>
    </xdr:to>
    <xdr:sp macro="" textlink="">
      <xdr:nvSpPr>
        <xdr:cNvPr id="4210" name="Rectangle 114">
          <a:extLst>
            <a:ext uri="{FF2B5EF4-FFF2-40B4-BE49-F238E27FC236}">
              <a16:creationId xmlns:a16="http://schemas.microsoft.com/office/drawing/2014/main" id="{BFDAF50D-8B47-6E1D-23AE-97BF6563BF4B}"/>
            </a:ext>
          </a:extLst>
        </xdr:cNvPr>
        <xdr:cNvSpPr>
          <a:spLocks noChangeArrowheads="1"/>
        </xdr:cNvSpPr>
      </xdr:nvSpPr>
      <xdr:spPr bwMode="auto">
        <a:xfrm>
          <a:off x="0" y="2171700"/>
          <a:ext cx="4343400" cy="762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BEE1F6" mc:Ignorable="a14" a14:legacySpreadsheetColorIndex="47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19050</xdr:colOff>
      <xdr:row>14</xdr:row>
      <xdr:rowOff>123825</xdr:rowOff>
    </xdr:from>
    <xdr:to>
      <xdr:col>24</xdr:col>
      <xdr:colOff>0</xdr:colOff>
      <xdr:row>14</xdr:row>
      <xdr:rowOff>161925</xdr:rowOff>
    </xdr:to>
    <xdr:sp macro="" textlink="">
      <xdr:nvSpPr>
        <xdr:cNvPr id="4211" name="Rectangle 115">
          <a:extLst>
            <a:ext uri="{FF2B5EF4-FFF2-40B4-BE49-F238E27FC236}">
              <a16:creationId xmlns:a16="http://schemas.microsoft.com/office/drawing/2014/main" id="{956D07C9-C893-02C4-4AD9-0EB98FA9D1EA}"/>
            </a:ext>
          </a:extLst>
        </xdr:cNvPr>
        <xdr:cNvSpPr>
          <a:spLocks noChangeArrowheads="1"/>
        </xdr:cNvSpPr>
      </xdr:nvSpPr>
      <xdr:spPr bwMode="auto">
        <a:xfrm>
          <a:off x="19050" y="2295525"/>
          <a:ext cx="4324350" cy="381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BEE1F6" mc:Ignorable="a14" a14:legacySpreadsheetColorIndex="47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15</xdr:row>
      <xdr:rowOff>47625</xdr:rowOff>
    </xdr:from>
    <xdr:to>
      <xdr:col>24</xdr:col>
      <xdr:colOff>0</xdr:colOff>
      <xdr:row>15</xdr:row>
      <xdr:rowOff>85725</xdr:rowOff>
    </xdr:to>
    <xdr:sp macro="" textlink="">
      <xdr:nvSpPr>
        <xdr:cNvPr id="4212" name="Rectangle 116">
          <a:extLst>
            <a:ext uri="{FF2B5EF4-FFF2-40B4-BE49-F238E27FC236}">
              <a16:creationId xmlns:a16="http://schemas.microsoft.com/office/drawing/2014/main" id="{6C03E468-AC4A-F06C-B00D-5F6F331DB157}"/>
            </a:ext>
          </a:extLst>
        </xdr:cNvPr>
        <xdr:cNvSpPr>
          <a:spLocks noChangeArrowheads="1"/>
        </xdr:cNvSpPr>
      </xdr:nvSpPr>
      <xdr:spPr bwMode="auto">
        <a:xfrm>
          <a:off x="0" y="2381250"/>
          <a:ext cx="4343400" cy="381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BEE1F6" mc:Ignorable="a14" a14:legacySpreadsheetColorIndex="47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0</xdr:col>
      <xdr:colOff>0</xdr:colOff>
      <xdr:row>14</xdr:row>
      <xdr:rowOff>19050</xdr:rowOff>
    </xdr:from>
    <xdr:ext cx="1266825" cy="238125"/>
    <xdr:sp macro="" textlink="">
      <xdr:nvSpPr>
        <xdr:cNvPr id="4213" name="Text 117">
          <a:extLst>
            <a:ext uri="{FF2B5EF4-FFF2-40B4-BE49-F238E27FC236}">
              <a16:creationId xmlns:a16="http://schemas.microsoft.com/office/drawing/2014/main" id="{B33B7120-F2A9-DA40-4C6A-CAD46D48765F}"/>
            </a:ext>
          </a:extLst>
        </xdr:cNvPr>
        <xdr:cNvSpPr txBox="1">
          <a:spLocks noChangeArrowheads="1"/>
        </xdr:cNvSpPr>
      </xdr:nvSpPr>
      <xdr:spPr bwMode="auto">
        <a:xfrm>
          <a:off x="0" y="2190750"/>
          <a:ext cx="126682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BEE1F6" mc:Ignorable="a14" a14:legacySpreadsheetColorIndex="47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27432" tIns="27432" rIns="27432" bIns="27432" anchor="ctr" upright="1">
          <a:spAutoFit/>
        </a:bodyPr>
        <a:lstStyle/>
        <a:p>
          <a:pPr algn="ctr" rtl="0">
            <a:defRPr sz="1000"/>
          </a:pPr>
          <a:r>
            <a:rPr lang="de-CH" sz="1200" b="1" i="0" u="none" strike="noStrike" baseline="0">
              <a:solidFill>
                <a:srgbClr val="000000"/>
              </a:solidFill>
              <a:latin typeface="Arial"/>
              <a:cs typeface="Arial"/>
            </a:rPr>
            <a:t>Finanzabteilung</a:t>
          </a:r>
        </a:p>
      </xdr:txBody>
    </xdr:sp>
    <xdr:clientData/>
  </xdr:oneCellAnchor>
  <xdr:twoCellAnchor editAs="oneCell">
    <xdr:from>
      <xdr:col>30</xdr:col>
      <xdr:colOff>104775</xdr:colOff>
      <xdr:row>44</xdr:row>
      <xdr:rowOff>0</xdr:rowOff>
    </xdr:from>
    <xdr:to>
      <xdr:col>31</xdr:col>
      <xdr:colOff>142875</xdr:colOff>
      <xdr:row>45</xdr:row>
      <xdr:rowOff>28575</xdr:rowOff>
    </xdr:to>
    <xdr:sp macro="" textlink="">
      <xdr:nvSpPr>
        <xdr:cNvPr id="4215" name="Line 119">
          <a:extLst>
            <a:ext uri="{FF2B5EF4-FFF2-40B4-BE49-F238E27FC236}">
              <a16:creationId xmlns:a16="http://schemas.microsoft.com/office/drawing/2014/main" id="{D3F07642-A8E9-7057-8F94-9B1E015BC9B9}"/>
            </a:ext>
          </a:extLst>
        </xdr:cNvPr>
        <xdr:cNvSpPr>
          <a:spLocks noChangeShapeType="1"/>
        </xdr:cNvSpPr>
      </xdr:nvSpPr>
      <xdr:spPr bwMode="auto">
        <a:xfrm>
          <a:off x="5534025" y="6696075"/>
          <a:ext cx="219075" cy="19050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BEE1F6" mc:Ignorable="a14" a14:legacySpreadsheetColorIndex="47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28</xdr:col>
      <xdr:colOff>142875</xdr:colOff>
      <xdr:row>44</xdr:row>
      <xdr:rowOff>0</xdr:rowOff>
    </xdr:from>
    <xdr:to>
      <xdr:col>31</xdr:col>
      <xdr:colOff>142875</xdr:colOff>
      <xdr:row>46</xdr:row>
      <xdr:rowOff>152400</xdr:rowOff>
    </xdr:to>
    <xdr:sp macro="" textlink="">
      <xdr:nvSpPr>
        <xdr:cNvPr id="4216" name="Line 120">
          <a:extLst>
            <a:ext uri="{FF2B5EF4-FFF2-40B4-BE49-F238E27FC236}">
              <a16:creationId xmlns:a16="http://schemas.microsoft.com/office/drawing/2014/main" id="{832ABED9-9489-57BA-D6A7-2F6285CD914E}"/>
            </a:ext>
          </a:extLst>
        </xdr:cNvPr>
        <xdr:cNvSpPr>
          <a:spLocks noChangeShapeType="1"/>
        </xdr:cNvSpPr>
      </xdr:nvSpPr>
      <xdr:spPr bwMode="auto">
        <a:xfrm>
          <a:off x="5210175" y="6696075"/>
          <a:ext cx="542925" cy="47625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BEE1F6" mc:Ignorable="a14" a14:legacySpreadsheetColorIndex="47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28</xdr:col>
      <xdr:colOff>38100</xdr:colOff>
      <xdr:row>44</xdr:row>
      <xdr:rowOff>0</xdr:rowOff>
    </xdr:from>
    <xdr:to>
      <xdr:col>31</xdr:col>
      <xdr:colOff>142875</xdr:colOff>
      <xdr:row>47</xdr:row>
      <xdr:rowOff>85725</xdr:rowOff>
    </xdr:to>
    <xdr:sp macro="" textlink="">
      <xdr:nvSpPr>
        <xdr:cNvPr id="4217" name="Line 121">
          <a:extLst>
            <a:ext uri="{FF2B5EF4-FFF2-40B4-BE49-F238E27FC236}">
              <a16:creationId xmlns:a16="http://schemas.microsoft.com/office/drawing/2014/main" id="{7F24935B-6016-5979-4AA6-CD19EF4A0056}"/>
            </a:ext>
          </a:extLst>
        </xdr:cNvPr>
        <xdr:cNvSpPr>
          <a:spLocks noChangeShapeType="1"/>
        </xdr:cNvSpPr>
      </xdr:nvSpPr>
      <xdr:spPr bwMode="auto">
        <a:xfrm>
          <a:off x="5105400" y="6696075"/>
          <a:ext cx="647700" cy="57150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BEE1F6" mc:Ignorable="a14" a14:legacySpreadsheetColorIndex="47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29</xdr:col>
      <xdr:colOff>66675</xdr:colOff>
      <xdr:row>44</xdr:row>
      <xdr:rowOff>0</xdr:rowOff>
    </xdr:from>
    <xdr:to>
      <xdr:col>31</xdr:col>
      <xdr:colOff>142875</xdr:colOff>
      <xdr:row>46</xdr:row>
      <xdr:rowOff>66675</xdr:rowOff>
    </xdr:to>
    <xdr:sp macro="" textlink="">
      <xdr:nvSpPr>
        <xdr:cNvPr id="4218" name="Line 122">
          <a:extLst>
            <a:ext uri="{FF2B5EF4-FFF2-40B4-BE49-F238E27FC236}">
              <a16:creationId xmlns:a16="http://schemas.microsoft.com/office/drawing/2014/main" id="{5E679056-5195-9EA9-5ACE-A35C2FC44A6D}"/>
            </a:ext>
          </a:extLst>
        </xdr:cNvPr>
        <xdr:cNvSpPr>
          <a:spLocks noChangeShapeType="1"/>
        </xdr:cNvSpPr>
      </xdr:nvSpPr>
      <xdr:spPr bwMode="auto">
        <a:xfrm>
          <a:off x="5314950" y="6696075"/>
          <a:ext cx="438150" cy="390525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BEE1F6" mc:Ignorable="a14" a14:legacySpreadsheetColorIndex="47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29</xdr:col>
      <xdr:colOff>161925</xdr:colOff>
      <xdr:row>44</xdr:row>
      <xdr:rowOff>0</xdr:rowOff>
    </xdr:from>
    <xdr:to>
      <xdr:col>31</xdr:col>
      <xdr:colOff>142875</xdr:colOff>
      <xdr:row>45</xdr:row>
      <xdr:rowOff>123825</xdr:rowOff>
    </xdr:to>
    <xdr:sp macro="" textlink="">
      <xdr:nvSpPr>
        <xdr:cNvPr id="4219" name="Line 123">
          <a:extLst>
            <a:ext uri="{FF2B5EF4-FFF2-40B4-BE49-F238E27FC236}">
              <a16:creationId xmlns:a16="http://schemas.microsoft.com/office/drawing/2014/main" id="{2DE928C5-89E0-F8E5-33EB-13040D038B5B}"/>
            </a:ext>
          </a:extLst>
        </xdr:cNvPr>
        <xdr:cNvSpPr>
          <a:spLocks noChangeShapeType="1"/>
        </xdr:cNvSpPr>
      </xdr:nvSpPr>
      <xdr:spPr bwMode="auto">
        <a:xfrm>
          <a:off x="5410200" y="6696075"/>
          <a:ext cx="342900" cy="28575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BEE1F6" mc:Ignorable="a14" a14:legacySpreadsheetColorIndex="47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31</xdr:col>
      <xdr:colOff>28575</xdr:colOff>
      <xdr:row>44</xdr:row>
      <xdr:rowOff>0</xdr:rowOff>
    </xdr:from>
    <xdr:to>
      <xdr:col>31</xdr:col>
      <xdr:colOff>142875</xdr:colOff>
      <xdr:row>44</xdr:row>
      <xdr:rowOff>104775</xdr:rowOff>
    </xdr:to>
    <xdr:sp macro="" textlink="">
      <xdr:nvSpPr>
        <xdr:cNvPr id="4220" name="Line 124">
          <a:extLst>
            <a:ext uri="{FF2B5EF4-FFF2-40B4-BE49-F238E27FC236}">
              <a16:creationId xmlns:a16="http://schemas.microsoft.com/office/drawing/2014/main" id="{9DD4DB84-1C78-2DF0-A3A9-01A16E6C6A81}"/>
            </a:ext>
          </a:extLst>
        </xdr:cNvPr>
        <xdr:cNvSpPr>
          <a:spLocks noChangeShapeType="1"/>
        </xdr:cNvSpPr>
      </xdr:nvSpPr>
      <xdr:spPr bwMode="auto">
        <a:xfrm>
          <a:off x="5638800" y="6696075"/>
          <a:ext cx="114300" cy="104775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BEE1F6" mc:Ignorable="a14" a14:legacySpreadsheetColorIndex="47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27</xdr:col>
      <xdr:colOff>114300</xdr:colOff>
      <xdr:row>44</xdr:row>
      <xdr:rowOff>0</xdr:rowOff>
    </xdr:from>
    <xdr:to>
      <xdr:col>31</xdr:col>
      <xdr:colOff>142875</xdr:colOff>
      <xdr:row>48</xdr:row>
      <xdr:rowOff>28575</xdr:rowOff>
    </xdr:to>
    <xdr:sp macro="" textlink="">
      <xdr:nvSpPr>
        <xdr:cNvPr id="4221" name="Line 125">
          <a:extLst>
            <a:ext uri="{FF2B5EF4-FFF2-40B4-BE49-F238E27FC236}">
              <a16:creationId xmlns:a16="http://schemas.microsoft.com/office/drawing/2014/main" id="{FB28649E-093B-7291-8166-621B4E290940}"/>
            </a:ext>
          </a:extLst>
        </xdr:cNvPr>
        <xdr:cNvSpPr>
          <a:spLocks noChangeShapeType="1"/>
        </xdr:cNvSpPr>
      </xdr:nvSpPr>
      <xdr:spPr bwMode="auto">
        <a:xfrm>
          <a:off x="5000625" y="6696075"/>
          <a:ext cx="752475" cy="676275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BEE1F6" mc:Ignorable="a14" a14:legacySpreadsheetColorIndex="47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27</xdr:col>
      <xdr:colOff>0</xdr:colOff>
      <xdr:row>44</xdr:row>
      <xdr:rowOff>0</xdr:rowOff>
    </xdr:from>
    <xdr:to>
      <xdr:col>31</xdr:col>
      <xdr:colOff>142875</xdr:colOff>
      <xdr:row>48</xdr:row>
      <xdr:rowOff>123825</xdr:rowOff>
    </xdr:to>
    <xdr:sp macro="" textlink="">
      <xdr:nvSpPr>
        <xdr:cNvPr id="4222" name="Line 126">
          <a:extLst>
            <a:ext uri="{FF2B5EF4-FFF2-40B4-BE49-F238E27FC236}">
              <a16:creationId xmlns:a16="http://schemas.microsoft.com/office/drawing/2014/main" id="{2BE14A74-C4E0-D7C8-3FDB-753DB6817F82}"/>
            </a:ext>
          </a:extLst>
        </xdr:cNvPr>
        <xdr:cNvSpPr>
          <a:spLocks noChangeShapeType="1"/>
        </xdr:cNvSpPr>
      </xdr:nvSpPr>
      <xdr:spPr bwMode="auto">
        <a:xfrm>
          <a:off x="4886325" y="6696075"/>
          <a:ext cx="866775" cy="771525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BEE1F6" mc:Ignorable="a14" a14:legacySpreadsheetColorIndex="47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0</xdr:col>
      <xdr:colOff>0</xdr:colOff>
      <xdr:row>44</xdr:row>
      <xdr:rowOff>0</xdr:rowOff>
    </xdr:from>
    <xdr:to>
      <xdr:col>24</xdr:col>
      <xdr:colOff>0</xdr:colOff>
      <xdr:row>44</xdr:row>
      <xdr:rowOff>76200</xdr:rowOff>
    </xdr:to>
    <xdr:sp macro="" textlink="">
      <xdr:nvSpPr>
        <xdr:cNvPr id="4223" name="Rectangle 127">
          <a:extLst>
            <a:ext uri="{FF2B5EF4-FFF2-40B4-BE49-F238E27FC236}">
              <a16:creationId xmlns:a16="http://schemas.microsoft.com/office/drawing/2014/main" id="{1704615B-FA1F-DDEC-20B1-B2BAA804BC0B}"/>
            </a:ext>
          </a:extLst>
        </xdr:cNvPr>
        <xdr:cNvSpPr>
          <a:spLocks noChangeArrowheads="1"/>
        </xdr:cNvSpPr>
      </xdr:nvSpPr>
      <xdr:spPr bwMode="auto">
        <a:xfrm>
          <a:off x="0" y="6696075"/>
          <a:ext cx="4343400" cy="762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BEE1F6" mc:Ignorable="a14" a14:legacySpreadsheetColorIndex="47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28575</xdr:colOff>
      <xdr:row>44</xdr:row>
      <xdr:rowOff>123825</xdr:rowOff>
    </xdr:from>
    <xdr:to>
      <xdr:col>24</xdr:col>
      <xdr:colOff>0</xdr:colOff>
      <xdr:row>45</xdr:row>
      <xdr:rowOff>0</xdr:rowOff>
    </xdr:to>
    <xdr:sp macro="" textlink="">
      <xdr:nvSpPr>
        <xdr:cNvPr id="4224" name="Rectangle 128">
          <a:extLst>
            <a:ext uri="{FF2B5EF4-FFF2-40B4-BE49-F238E27FC236}">
              <a16:creationId xmlns:a16="http://schemas.microsoft.com/office/drawing/2014/main" id="{E13BFE7B-EA59-58AC-E8DA-6CCA87D495B6}"/>
            </a:ext>
          </a:extLst>
        </xdr:cNvPr>
        <xdr:cNvSpPr>
          <a:spLocks noChangeArrowheads="1"/>
        </xdr:cNvSpPr>
      </xdr:nvSpPr>
      <xdr:spPr bwMode="auto">
        <a:xfrm>
          <a:off x="28575" y="6819900"/>
          <a:ext cx="4314825" cy="381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BEE1F6" mc:Ignorable="a14" a14:legacySpreadsheetColorIndex="47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45</xdr:row>
      <xdr:rowOff>47625</xdr:rowOff>
    </xdr:from>
    <xdr:to>
      <xdr:col>24</xdr:col>
      <xdr:colOff>0</xdr:colOff>
      <xdr:row>45</xdr:row>
      <xdr:rowOff>85725</xdr:rowOff>
    </xdr:to>
    <xdr:sp macro="" textlink="">
      <xdr:nvSpPr>
        <xdr:cNvPr id="4225" name="Rectangle 129">
          <a:extLst>
            <a:ext uri="{FF2B5EF4-FFF2-40B4-BE49-F238E27FC236}">
              <a16:creationId xmlns:a16="http://schemas.microsoft.com/office/drawing/2014/main" id="{A5F996BB-A0A8-80B2-CEC5-CD1D94D8B5A1}"/>
            </a:ext>
          </a:extLst>
        </xdr:cNvPr>
        <xdr:cNvSpPr>
          <a:spLocks noChangeArrowheads="1"/>
        </xdr:cNvSpPr>
      </xdr:nvSpPr>
      <xdr:spPr bwMode="auto">
        <a:xfrm>
          <a:off x="0" y="6905625"/>
          <a:ext cx="4343400" cy="381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BEE1F6" mc:Ignorable="a14" a14:legacySpreadsheetColorIndex="47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0</xdr:col>
      <xdr:colOff>0</xdr:colOff>
      <xdr:row>44</xdr:row>
      <xdr:rowOff>19050</xdr:rowOff>
    </xdr:from>
    <xdr:ext cx="1219200" cy="238125"/>
    <xdr:sp macro="" textlink="">
      <xdr:nvSpPr>
        <xdr:cNvPr id="4226" name="Text 130">
          <a:extLst>
            <a:ext uri="{FF2B5EF4-FFF2-40B4-BE49-F238E27FC236}">
              <a16:creationId xmlns:a16="http://schemas.microsoft.com/office/drawing/2014/main" id="{53655A2B-8342-54A3-9FE4-906EDEB3EC6C}"/>
            </a:ext>
          </a:extLst>
        </xdr:cNvPr>
        <xdr:cNvSpPr txBox="1">
          <a:spLocks noChangeArrowheads="1"/>
        </xdr:cNvSpPr>
      </xdr:nvSpPr>
      <xdr:spPr bwMode="auto">
        <a:xfrm>
          <a:off x="0" y="6715125"/>
          <a:ext cx="1219200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BEE1F6" mc:Ignorable="a14" a14:legacySpreadsheetColorIndex="47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27432" tIns="27432" rIns="27432" bIns="27432" anchor="ctr" upright="1">
          <a:spAutoFit/>
        </a:bodyPr>
        <a:lstStyle/>
        <a:p>
          <a:pPr algn="ctr" rtl="0">
            <a:defRPr sz="1000"/>
          </a:pPr>
          <a:r>
            <a:rPr lang="de-CH" sz="1200" b="1" i="0" u="none" strike="noStrike" baseline="0">
              <a:solidFill>
                <a:srgbClr val="000000"/>
              </a:solidFill>
              <a:latin typeface="Arial"/>
              <a:cs typeface="Arial"/>
            </a:rPr>
            <a:t>Sozialabteilung</a:t>
          </a:r>
        </a:p>
      </xdr:txBody>
    </xdr:sp>
    <xdr:clientData/>
  </xdr:oneCellAnchor>
  <xdr:twoCellAnchor editAs="oneCell">
    <xdr:from>
      <xdr:col>30</xdr:col>
      <xdr:colOff>104775</xdr:colOff>
      <xdr:row>50</xdr:row>
      <xdr:rowOff>0</xdr:rowOff>
    </xdr:from>
    <xdr:to>
      <xdr:col>31</xdr:col>
      <xdr:colOff>142875</xdr:colOff>
      <xdr:row>51</xdr:row>
      <xdr:rowOff>28575</xdr:rowOff>
    </xdr:to>
    <xdr:sp macro="" textlink="">
      <xdr:nvSpPr>
        <xdr:cNvPr id="4228" name="Line 132">
          <a:extLst>
            <a:ext uri="{FF2B5EF4-FFF2-40B4-BE49-F238E27FC236}">
              <a16:creationId xmlns:a16="http://schemas.microsoft.com/office/drawing/2014/main" id="{46FB554E-BA9D-1AAA-3E7D-E8F8B0613790}"/>
            </a:ext>
          </a:extLst>
        </xdr:cNvPr>
        <xdr:cNvSpPr>
          <a:spLocks noChangeShapeType="1"/>
        </xdr:cNvSpPr>
      </xdr:nvSpPr>
      <xdr:spPr bwMode="auto">
        <a:xfrm>
          <a:off x="5534025" y="7600950"/>
          <a:ext cx="219075" cy="19050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BEE1F6" mc:Ignorable="a14" a14:legacySpreadsheetColorIndex="47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28</xdr:col>
      <xdr:colOff>142875</xdr:colOff>
      <xdr:row>50</xdr:row>
      <xdr:rowOff>0</xdr:rowOff>
    </xdr:from>
    <xdr:to>
      <xdr:col>31</xdr:col>
      <xdr:colOff>142875</xdr:colOff>
      <xdr:row>52</xdr:row>
      <xdr:rowOff>152400</xdr:rowOff>
    </xdr:to>
    <xdr:sp macro="" textlink="">
      <xdr:nvSpPr>
        <xdr:cNvPr id="4229" name="Line 133">
          <a:extLst>
            <a:ext uri="{FF2B5EF4-FFF2-40B4-BE49-F238E27FC236}">
              <a16:creationId xmlns:a16="http://schemas.microsoft.com/office/drawing/2014/main" id="{B7ED9455-0836-4827-4E7E-C9A474D3A880}"/>
            </a:ext>
          </a:extLst>
        </xdr:cNvPr>
        <xdr:cNvSpPr>
          <a:spLocks noChangeShapeType="1"/>
        </xdr:cNvSpPr>
      </xdr:nvSpPr>
      <xdr:spPr bwMode="auto">
        <a:xfrm>
          <a:off x="5210175" y="7600950"/>
          <a:ext cx="542925" cy="47625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BEE1F6" mc:Ignorable="a14" a14:legacySpreadsheetColorIndex="47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28</xdr:col>
      <xdr:colOff>38100</xdr:colOff>
      <xdr:row>50</xdr:row>
      <xdr:rowOff>0</xdr:rowOff>
    </xdr:from>
    <xdr:to>
      <xdr:col>31</xdr:col>
      <xdr:colOff>142875</xdr:colOff>
      <xdr:row>53</xdr:row>
      <xdr:rowOff>85725</xdr:rowOff>
    </xdr:to>
    <xdr:sp macro="" textlink="">
      <xdr:nvSpPr>
        <xdr:cNvPr id="4230" name="Line 134">
          <a:extLst>
            <a:ext uri="{FF2B5EF4-FFF2-40B4-BE49-F238E27FC236}">
              <a16:creationId xmlns:a16="http://schemas.microsoft.com/office/drawing/2014/main" id="{5C95B85E-7B21-0BB2-9A64-B82BBA174453}"/>
            </a:ext>
          </a:extLst>
        </xdr:cNvPr>
        <xdr:cNvSpPr>
          <a:spLocks noChangeShapeType="1"/>
        </xdr:cNvSpPr>
      </xdr:nvSpPr>
      <xdr:spPr bwMode="auto">
        <a:xfrm>
          <a:off x="5105400" y="7600950"/>
          <a:ext cx="647700" cy="57150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BEE1F6" mc:Ignorable="a14" a14:legacySpreadsheetColorIndex="47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29</xdr:col>
      <xdr:colOff>66675</xdr:colOff>
      <xdr:row>50</xdr:row>
      <xdr:rowOff>0</xdr:rowOff>
    </xdr:from>
    <xdr:to>
      <xdr:col>31</xdr:col>
      <xdr:colOff>142875</xdr:colOff>
      <xdr:row>52</xdr:row>
      <xdr:rowOff>66675</xdr:rowOff>
    </xdr:to>
    <xdr:sp macro="" textlink="">
      <xdr:nvSpPr>
        <xdr:cNvPr id="4231" name="Line 135">
          <a:extLst>
            <a:ext uri="{FF2B5EF4-FFF2-40B4-BE49-F238E27FC236}">
              <a16:creationId xmlns:a16="http://schemas.microsoft.com/office/drawing/2014/main" id="{88A2B61B-8CF4-ACCF-0CA2-A88C52972C31}"/>
            </a:ext>
          </a:extLst>
        </xdr:cNvPr>
        <xdr:cNvSpPr>
          <a:spLocks noChangeShapeType="1"/>
        </xdr:cNvSpPr>
      </xdr:nvSpPr>
      <xdr:spPr bwMode="auto">
        <a:xfrm>
          <a:off x="5314950" y="7600950"/>
          <a:ext cx="438150" cy="390525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BEE1F6" mc:Ignorable="a14" a14:legacySpreadsheetColorIndex="47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29</xdr:col>
      <xdr:colOff>161925</xdr:colOff>
      <xdr:row>50</xdr:row>
      <xdr:rowOff>0</xdr:rowOff>
    </xdr:from>
    <xdr:to>
      <xdr:col>31</xdr:col>
      <xdr:colOff>142875</xdr:colOff>
      <xdr:row>51</xdr:row>
      <xdr:rowOff>123825</xdr:rowOff>
    </xdr:to>
    <xdr:sp macro="" textlink="">
      <xdr:nvSpPr>
        <xdr:cNvPr id="4232" name="Line 136">
          <a:extLst>
            <a:ext uri="{FF2B5EF4-FFF2-40B4-BE49-F238E27FC236}">
              <a16:creationId xmlns:a16="http://schemas.microsoft.com/office/drawing/2014/main" id="{183F4112-1876-DB9C-DF13-DE4D8AD3CEB8}"/>
            </a:ext>
          </a:extLst>
        </xdr:cNvPr>
        <xdr:cNvSpPr>
          <a:spLocks noChangeShapeType="1"/>
        </xdr:cNvSpPr>
      </xdr:nvSpPr>
      <xdr:spPr bwMode="auto">
        <a:xfrm>
          <a:off x="5410200" y="7600950"/>
          <a:ext cx="342900" cy="28575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BEE1F6" mc:Ignorable="a14" a14:legacySpreadsheetColorIndex="47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31</xdr:col>
      <xdr:colOff>28575</xdr:colOff>
      <xdr:row>50</xdr:row>
      <xdr:rowOff>0</xdr:rowOff>
    </xdr:from>
    <xdr:to>
      <xdr:col>31</xdr:col>
      <xdr:colOff>142875</xdr:colOff>
      <xdr:row>50</xdr:row>
      <xdr:rowOff>104775</xdr:rowOff>
    </xdr:to>
    <xdr:sp macro="" textlink="">
      <xdr:nvSpPr>
        <xdr:cNvPr id="4233" name="Line 137">
          <a:extLst>
            <a:ext uri="{FF2B5EF4-FFF2-40B4-BE49-F238E27FC236}">
              <a16:creationId xmlns:a16="http://schemas.microsoft.com/office/drawing/2014/main" id="{28062012-C6C2-8278-DAAC-199941AF0607}"/>
            </a:ext>
          </a:extLst>
        </xdr:cNvPr>
        <xdr:cNvSpPr>
          <a:spLocks noChangeShapeType="1"/>
        </xdr:cNvSpPr>
      </xdr:nvSpPr>
      <xdr:spPr bwMode="auto">
        <a:xfrm>
          <a:off x="5638800" y="7600950"/>
          <a:ext cx="114300" cy="104775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BEE1F6" mc:Ignorable="a14" a14:legacySpreadsheetColorIndex="47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27</xdr:col>
      <xdr:colOff>114300</xdr:colOff>
      <xdr:row>50</xdr:row>
      <xdr:rowOff>0</xdr:rowOff>
    </xdr:from>
    <xdr:to>
      <xdr:col>31</xdr:col>
      <xdr:colOff>142875</xdr:colOff>
      <xdr:row>54</xdr:row>
      <xdr:rowOff>28575</xdr:rowOff>
    </xdr:to>
    <xdr:sp macro="" textlink="">
      <xdr:nvSpPr>
        <xdr:cNvPr id="4234" name="Line 138">
          <a:extLst>
            <a:ext uri="{FF2B5EF4-FFF2-40B4-BE49-F238E27FC236}">
              <a16:creationId xmlns:a16="http://schemas.microsoft.com/office/drawing/2014/main" id="{15EA4DA5-F896-F840-DA99-8463F702C6CD}"/>
            </a:ext>
          </a:extLst>
        </xdr:cNvPr>
        <xdr:cNvSpPr>
          <a:spLocks noChangeShapeType="1"/>
        </xdr:cNvSpPr>
      </xdr:nvSpPr>
      <xdr:spPr bwMode="auto">
        <a:xfrm>
          <a:off x="5000625" y="7600950"/>
          <a:ext cx="752475" cy="676275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BEE1F6" mc:Ignorable="a14" a14:legacySpreadsheetColorIndex="47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27</xdr:col>
      <xdr:colOff>0</xdr:colOff>
      <xdr:row>50</xdr:row>
      <xdr:rowOff>0</xdr:rowOff>
    </xdr:from>
    <xdr:to>
      <xdr:col>31</xdr:col>
      <xdr:colOff>142875</xdr:colOff>
      <xdr:row>54</xdr:row>
      <xdr:rowOff>123825</xdr:rowOff>
    </xdr:to>
    <xdr:sp macro="" textlink="">
      <xdr:nvSpPr>
        <xdr:cNvPr id="4235" name="Line 139">
          <a:extLst>
            <a:ext uri="{FF2B5EF4-FFF2-40B4-BE49-F238E27FC236}">
              <a16:creationId xmlns:a16="http://schemas.microsoft.com/office/drawing/2014/main" id="{8884DACD-D67D-6CEE-5298-E16E339D6DBA}"/>
            </a:ext>
          </a:extLst>
        </xdr:cNvPr>
        <xdr:cNvSpPr>
          <a:spLocks noChangeShapeType="1"/>
        </xdr:cNvSpPr>
      </xdr:nvSpPr>
      <xdr:spPr bwMode="auto">
        <a:xfrm>
          <a:off x="4886325" y="7600950"/>
          <a:ext cx="866775" cy="771525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BEE1F6" mc:Ignorable="a14" a14:legacySpreadsheetColorIndex="47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0</xdr:col>
      <xdr:colOff>0</xdr:colOff>
      <xdr:row>50</xdr:row>
      <xdr:rowOff>0</xdr:rowOff>
    </xdr:from>
    <xdr:to>
      <xdr:col>24</xdr:col>
      <xdr:colOff>0</xdr:colOff>
      <xdr:row>50</xdr:row>
      <xdr:rowOff>76200</xdr:rowOff>
    </xdr:to>
    <xdr:sp macro="" textlink="">
      <xdr:nvSpPr>
        <xdr:cNvPr id="4236" name="Rectangle 140">
          <a:extLst>
            <a:ext uri="{FF2B5EF4-FFF2-40B4-BE49-F238E27FC236}">
              <a16:creationId xmlns:a16="http://schemas.microsoft.com/office/drawing/2014/main" id="{C23DB6EC-FC5F-F403-0A8B-3173B43C962F}"/>
            </a:ext>
          </a:extLst>
        </xdr:cNvPr>
        <xdr:cNvSpPr>
          <a:spLocks noChangeArrowheads="1"/>
        </xdr:cNvSpPr>
      </xdr:nvSpPr>
      <xdr:spPr bwMode="auto">
        <a:xfrm>
          <a:off x="0" y="7600950"/>
          <a:ext cx="4343400" cy="762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BEE1F6" mc:Ignorable="a14" a14:legacySpreadsheetColorIndex="47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28575</xdr:colOff>
      <xdr:row>50</xdr:row>
      <xdr:rowOff>123825</xdr:rowOff>
    </xdr:from>
    <xdr:to>
      <xdr:col>24</xdr:col>
      <xdr:colOff>0</xdr:colOff>
      <xdr:row>51</xdr:row>
      <xdr:rowOff>0</xdr:rowOff>
    </xdr:to>
    <xdr:sp macro="" textlink="">
      <xdr:nvSpPr>
        <xdr:cNvPr id="4237" name="Rectangle 141">
          <a:extLst>
            <a:ext uri="{FF2B5EF4-FFF2-40B4-BE49-F238E27FC236}">
              <a16:creationId xmlns:a16="http://schemas.microsoft.com/office/drawing/2014/main" id="{E3C95474-59FC-EA6F-ADF0-F8285C7304EA}"/>
            </a:ext>
          </a:extLst>
        </xdr:cNvPr>
        <xdr:cNvSpPr>
          <a:spLocks noChangeArrowheads="1"/>
        </xdr:cNvSpPr>
      </xdr:nvSpPr>
      <xdr:spPr bwMode="auto">
        <a:xfrm>
          <a:off x="28575" y="7724775"/>
          <a:ext cx="4314825" cy="381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BEE1F6" mc:Ignorable="a14" a14:legacySpreadsheetColorIndex="47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51</xdr:row>
      <xdr:rowOff>47625</xdr:rowOff>
    </xdr:from>
    <xdr:to>
      <xdr:col>24</xdr:col>
      <xdr:colOff>0</xdr:colOff>
      <xdr:row>51</xdr:row>
      <xdr:rowOff>85725</xdr:rowOff>
    </xdr:to>
    <xdr:sp macro="" textlink="">
      <xdr:nvSpPr>
        <xdr:cNvPr id="4238" name="Rectangle 142">
          <a:extLst>
            <a:ext uri="{FF2B5EF4-FFF2-40B4-BE49-F238E27FC236}">
              <a16:creationId xmlns:a16="http://schemas.microsoft.com/office/drawing/2014/main" id="{94A23694-EB12-86F9-1035-8A2C8B9CE1EB}"/>
            </a:ext>
          </a:extLst>
        </xdr:cNvPr>
        <xdr:cNvSpPr>
          <a:spLocks noChangeArrowheads="1"/>
        </xdr:cNvSpPr>
      </xdr:nvSpPr>
      <xdr:spPr bwMode="auto">
        <a:xfrm>
          <a:off x="0" y="7810500"/>
          <a:ext cx="4343400" cy="381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BEE1F6" mc:Ignorable="a14" a14:legacySpreadsheetColorIndex="47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0</xdr:col>
      <xdr:colOff>0</xdr:colOff>
      <xdr:row>50</xdr:row>
      <xdr:rowOff>19050</xdr:rowOff>
    </xdr:from>
    <xdr:ext cx="2571750" cy="238125"/>
    <xdr:sp macro="" textlink="">
      <xdr:nvSpPr>
        <xdr:cNvPr id="4239" name="Text 143">
          <a:extLst>
            <a:ext uri="{FF2B5EF4-FFF2-40B4-BE49-F238E27FC236}">
              <a16:creationId xmlns:a16="http://schemas.microsoft.com/office/drawing/2014/main" id="{8E789D61-E876-B73F-1BF0-4EEB0911E515}"/>
            </a:ext>
          </a:extLst>
        </xdr:cNvPr>
        <xdr:cNvSpPr txBox="1">
          <a:spLocks noChangeArrowheads="1"/>
        </xdr:cNvSpPr>
      </xdr:nvSpPr>
      <xdr:spPr bwMode="auto">
        <a:xfrm>
          <a:off x="0" y="7620000"/>
          <a:ext cx="2571750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BEE1F6" mc:Ignorable="a14" a14:legacySpreadsheetColorIndex="47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27432" tIns="27432" rIns="27432" bIns="27432" anchor="ctr" upright="1">
          <a:spAutoFit/>
        </a:bodyPr>
        <a:lstStyle/>
        <a:p>
          <a:pPr algn="ctr" rtl="0">
            <a:defRPr sz="1000"/>
          </a:pPr>
          <a:r>
            <a:rPr lang="de-CH" sz="1200" b="1" i="0" u="none" strike="noStrike" baseline="0">
              <a:solidFill>
                <a:srgbClr val="000000"/>
              </a:solidFill>
              <a:latin typeface="Arial"/>
              <a:cs typeface="Arial"/>
            </a:rPr>
            <a:t>Allg. Abteilung / Jugend und Sport</a:t>
          </a:r>
        </a:p>
      </xdr:txBody>
    </xdr:sp>
    <xdr:clientData/>
  </xdr:oneCellAnchor>
  <xdr:twoCellAnchor editAs="oneCell">
    <xdr:from>
      <xdr:col>30</xdr:col>
      <xdr:colOff>104775</xdr:colOff>
      <xdr:row>38</xdr:row>
      <xdr:rowOff>0</xdr:rowOff>
    </xdr:from>
    <xdr:to>
      <xdr:col>31</xdr:col>
      <xdr:colOff>142875</xdr:colOff>
      <xdr:row>39</xdr:row>
      <xdr:rowOff>28575</xdr:rowOff>
    </xdr:to>
    <xdr:sp macro="" textlink="">
      <xdr:nvSpPr>
        <xdr:cNvPr id="4241" name="Line 145">
          <a:extLst>
            <a:ext uri="{FF2B5EF4-FFF2-40B4-BE49-F238E27FC236}">
              <a16:creationId xmlns:a16="http://schemas.microsoft.com/office/drawing/2014/main" id="{B223E299-12D8-DF16-26A1-E6ECCE30FA8C}"/>
            </a:ext>
          </a:extLst>
        </xdr:cNvPr>
        <xdr:cNvSpPr>
          <a:spLocks noChangeShapeType="1"/>
        </xdr:cNvSpPr>
      </xdr:nvSpPr>
      <xdr:spPr bwMode="auto">
        <a:xfrm>
          <a:off x="5534025" y="5791200"/>
          <a:ext cx="219075" cy="19050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BEE1F6" mc:Ignorable="a14" a14:legacySpreadsheetColorIndex="47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28</xdr:col>
      <xdr:colOff>142875</xdr:colOff>
      <xdr:row>38</xdr:row>
      <xdr:rowOff>0</xdr:rowOff>
    </xdr:from>
    <xdr:to>
      <xdr:col>31</xdr:col>
      <xdr:colOff>142875</xdr:colOff>
      <xdr:row>40</xdr:row>
      <xdr:rowOff>152400</xdr:rowOff>
    </xdr:to>
    <xdr:sp macro="" textlink="">
      <xdr:nvSpPr>
        <xdr:cNvPr id="4242" name="Line 146">
          <a:extLst>
            <a:ext uri="{FF2B5EF4-FFF2-40B4-BE49-F238E27FC236}">
              <a16:creationId xmlns:a16="http://schemas.microsoft.com/office/drawing/2014/main" id="{3B4B7CE8-70F4-F104-12EF-4F2660E97A18}"/>
            </a:ext>
          </a:extLst>
        </xdr:cNvPr>
        <xdr:cNvSpPr>
          <a:spLocks noChangeShapeType="1"/>
        </xdr:cNvSpPr>
      </xdr:nvSpPr>
      <xdr:spPr bwMode="auto">
        <a:xfrm>
          <a:off x="5210175" y="5791200"/>
          <a:ext cx="542925" cy="47625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BEE1F6" mc:Ignorable="a14" a14:legacySpreadsheetColorIndex="47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28</xdr:col>
      <xdr:colOff>38100</xdr:colOff>
      <xdr:row>38</xdr:row>
      <xdr:rowOff>0</xdr:rowOff>
    </xdr:from>
    <xdr:to>
      <xdr:col>31</xdr:col>
      <xdr:colOff>142875</xdr:colOff>
      <xdr:row>41</xdr:row>
      <xdr:rowOff>85725</xdr:rowOff>
    </xdr:to>
    <xdr:sp macro="" textlink="">
      <xdr:nvSpPr>
        <xdr:cNvPr id="4243" name="Line 147">
          <a:extLst>
            <a:ext uri="{FF2B5EF4-FFF2-40B4-BE49-F238E27FC236}">
              <a16:creationId xmlns:a16="http://schemas.microsoft.com/office/drawing/2014/main" id="{02C35BA3-0614-ED04-38A3-F075F40213C7}"/>
            </a:ext>
          </a:extLst>
        </xdr:cNvPr>
        <xdr:cNvSpPr>
          <a:spLocks noChangeShapeType="1"/>
        </xdr:cNvSpPr>
      </xdr:nvSpPr>
      <xdr:spPr bwMode="auto">
        <a:xfrm>
          <a:off x="5105400" y="5791200"/>
          <a:ext cx="647700" cy="57150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BEE1F6" mc:Ignorable="a14" a14:legacySpreadsheetColorIndex="47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29</xdr:col>
      <xdr:colOff>66675</xdr:colOff>
      <xdr:row>38</xdr:row>
      <xdr:rowOff>0</xdr:rowOff>
    </xdr:from>
    <xdr:to>
      <xdr:col>31</xdr:col>
      <xdr:colOff>142875</xdr:colOff>
      <xdr:row>40</xdr:row>
      <xdr:rowOff>66675</xdr:rowOff>
    </xdr:to>
    <xdr:sp macro="" textlink="">
      <xdr:nvSpPr>
        <xdr:cNvPr id="4244" name="Line 148">
          <a:extLst>
            <a:ext uri="{FF2B5EF4-FFF2-40B4-BE49-F238E27FC236}">
              <a16:creationId xmlns:a16="http://schemas.microsoft.com/office/drawing/2014/main" id="{05C49342-B607-14CF-6D7C-36C6FA03F475}"/>
            </a:ext>
          </a:extLst>
        </xdr:cNvPr>
        <xdr:cNvSpPr>
          <a:spLocks noChangeShapeType="1"/>
        </xdr:cNvSpPr>
      </xdr:nvSpPr>
      <xdr:spPr bwMode="auto">
        <a:xfrm>
          <a:off x="5314950" y="5791200"/>
          <a:ext cx="438150" cy="390525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BEE1F6" mc:Ignorable="a14" a14:legacySpreadsheetColorIndex="47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29</xdr:col>
      <xdr:colOff>161925</xdr:colOff>
      <xdr:row>38</xdr:row>
      <xdr:rowOff>0</xdr:rowOff>
    </xdr:from>
    <xdr:to>
      <xdr:col>31</xdr:col>
      <xdr:colOff>142875</xdr:colOff>
      <xdr:row>39</xdr:row>
      <xdr:rowOff>123825</xdr:rowOff>
    </xdr:to>
    <xdr:sp macro="" textlink="">
      <xdr:nvSpPr>
        <xdr:cNvPr id="4245" name="Line 149">
          <a:extLst>
            <a:ext uri="{FF2B5EF4-FFF2-40B4-BE49-F238E27FC236}">
              <a16:creationId xmlns:a16="http://schemas.microsoft.com/office/drawing/2014/main" id="{79D76CF4-2308-AA8A-2861-CA44A8007451}"/>
            </a:ext>
          </a:extLst>
        </xdr:cNvPr>
        <xdr:cNvSpPr>
          <a:spLocks noChangeShapeType="1"/>
        </xdr:cNvSpPr>
      </xdr:nvSpPr>
      <xdr:spPr bwMode="auto">
        <a:xfrm>
          <a:off x="5410200" y="5791200"/>
          <a:ext cx="342900" cy="28575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BEE1F6" mc:Ignorable="a14" a14:legacySpreadsheetColorIndex="47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31</xdr:col>
      <xdr:colOff>28575</xdr:colOff>
      <xdr:row>38</xdr:row>
      <xdr:rowOff>0</xdr:rowOff>
    </xdr:from>
    <xdr:to>
      <xdr:col>31</xdr:col>
      <xdr:colOff>142875</xdr:colOff>
      <xdr:row>38</xdr:row>
      <xdr:rowOff>104775</xdr:rowOff>
    </xdr:to>
    <xdr:sp macro="" textlink="">
      <xdr:nvSpPr>
        <xdr:cNvPr id="4246" name="Line 150">
          <a:extLst>
            <a:ext uri="{FF2B5EF4-FFF2-40B4-BE49-F238E27FC236}">
              <a16:creationId xmlns:a16="http://schemas.microsoft.com/office/drawing/2014/main" id="{76E44C90-0FB6-5587-B49F-D0EBA9C76EF5}"/>
            </a:ext>
          </a:extLst>
        </xdr:cNvPr>
        <xdr:cNvSpPr>
          <a:spLocks noChangeShapeType="1"/>
        </xdr:cNvSpPr>
      </xdr:nvSpPr>
      <xdr:spPr bwMode="auto">
        <a:xfrm>
          <a:off x="5638800" y="5791200"/>
          <a:ext cx="114300" cy="104775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BEE1F6" mc:Ignorable="a14" a14:legacySpreadsheetColorIndex="47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27</xdr:col>
      <xdr:colOff>114300</xdr:colOff>
      <xdr:row>38</xdr:row>
      <xdr:rowOff>0</xdr:rowOff>
    </xdr:from>
    <xdr:to>
      <xdr:col>31</xdr:col>
      <xdr:colOff>142875</xdr:colOff>
      <xdr:row>42</xdr:row>
      <xdr:rowOff>28575</xdr:rowOff>
    </xdr:to>
    <xdr:sp macro="" textlink="">
      <xdr:nvSpPr>
        <xdr:cNvPr id="4247" name="Line 151">
          <a:extLst>
            <a:ext uri="{FF2B5EF4-FFF2-40B4-BE49-F238E27FC236}">
              <a16:creationId xmlns:a16="http://schemas.microsoft.com/office/drawing/2014/main" id="{D6361E7E-B81F-50AB-5E68-018DF34E7749}"/>
            </a:ext>
          </a:extLst>
        </xdr:cNvPr>
        <xdr:cNvSpPr>
          <a:spLocks noChangeShapeType="1"/>
        </xdr:cNvSpPr>
      </xdr:nvSpPr>
      <xdr:spPr bwMode="auto">
        <a:xfrm>
          <a:off x="5000625" y="5791200"/>
          <a:ext cx="752475" cy="676275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BEE1F6" mc:Ignorable="a14" a14:legacySpreadsheetColorIndex="47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27</xdr:col>
      <xdr:colOff>0</xdr:colOff>
      <xdr:row>38</xdr:row>
      <xdr:rowOff>0</xdr:rowOff>
    </xdr:from>
    <xdr:to>
      <xdr:col>31</xdr:col>
      <xdr:colOff>142875</xdr:colOff>
      <xdr:row>42</xdr:row>
      <xdr:rowOff>123825</xdr:rowOff>
    </xdr:to>
    <xdr:sp macro="" textlink="">
      <xdr:nvSpPr>
        <xdr:cNvPr id="4248" name="Line 152">
          <a:extLst>
            <a:ext uri="{FF2B5EF4-FFF2-40B4-BE49-F238E27FC236}">
              <a16:creationId xmlns:a16="http://schemas.microsoft.com/office/drawing/2014/main" id="{3C1B29AD-03E8-E5C6-E41A-20D910C95CD0}"/>
            </a:ext>
          </a:extLst>
        </xdr:cNvPr>
        <xdr:cNvSpPr>
          <a:spLocks noChangeShapeType="1"/>
        </xdr:cNvSpPr>
      </xdr:nvSpPr>
      <xdr:spPr bwMode="auto">
        <a:xfrm>
          <a:off x="4886325" y="5791200"/>
          <a:ext cx="866775" cy="771525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BEE1F6" mc:Ignorable="a14" a14:legacySpreadsheetColorIndex="47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0</xdr:col>
      <xdr:colOff>0</xdr:colOff>
      <xdr:row>38</xdr:row>
      <xdr:rowOff>0</xdr:rowOff>
    </xdr:from>
    <xdr:to>
      <xdr:col>24</xdr:col>
      <xdr:colOff>0</xdr:colOff>
      <xdr:row>38</xdr:row>
      <xdr:rowOff>76200</xdr:rowOff>
    </xdr:to>
    <xdr:sp macro="" textlink="">
      <xdr:nvSpPr>
        <xdr:cNvPr id="4249" name="Rectangle 153">
          <a:extLst>
            <a:ext uri="{FF2B5EF4-FFF2-40B4-BE49-F238E27FC236}">
              <a16:creationId xmlns:a16="http://schemas.microsoft.com/office/drawing/2014/main" id="{42A3A4EF-3616-3369-0331-A142F9E028EC}"/>
            </a:ext>
          </a:extLst>
        </xdr:cNvPr>
        <xdr:cNvSpPr>
          <a:spLocks noChangeArrowheads="1"/>
        </xdr:cNvSpPr>
      </xdr:nvSpPr>
      <xdr:spPr bwMode="auto">
        <a:xfrm>
          <a:off x="0" y="5791200"/>
          <a:ext cx="4343400" cy="762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BEE1F6" mc:Ignorable="a14" a14:legacySpreadsheetColorIndex="47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28575</xdr:colOff>
      <xdr:row>38</xdr:row>
      <xdr:rowOff>123825</xdr:rowOff>
    </xdr:from>
    <xdr:to>
      <xdr:col>24</xdr:col>
      <xdr:colOff>0</xdr:colOff>
      <xdr:row>39</xdr:row>
      <xdr:rowOff>0</xdr:rowOff>
    </xdr:to>
    <xdr:sp macro="" textlink="">
      <xdr:nvSpPr>
        <xdr:cNvPr id="4250" name="Rectangle 154">
          <a:extLst>
            <a:ext uri="{FF2B5EF4-FFF2-40B4-BE49-F238E27FC236}">
              <a16:creationId xmlns:a16="http://schemas.microsoft.com/office/drawing/2014/main" id="{C40B714C-B4A0-793B-27ED-653C1D58CCED}"/>
            </a:ext>
          </a:extLst>
        </xdr:cNvPr>
        <xdr:cNvSpPr>
          <a:spLocks noChangeArrowheads="1"/>
        </xdr:cNvSpPr>
      </xdr:nvSpPr>
      <xdr:spPr bwMode="auto">
        <a:xfrm>
          <a:off x="28575" y="5915025"/>
          <a:ext cx="4314825" cy="381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BEE1F6" mc:Ignorable="a14" a14:legacySpreadsheetColorIndex="47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39</xdr:row>
      <xdr:rowOff>47625</xdr:rowOff>
    </xdr:from>
    <xdr:to>
      <xdr:col>24</xdr:col>
      <xdr:colOff>0</xdr:colOff>
      <xdr:row>39</xdr:row>
      <xdr:rowOff>85725</xdr:rowOff>
    </xdr:to>
    <xdr:sp macro="" textlink="">
      <xdr:nvSpPr>
        <xdr:cNvPr id="4251" name="Rectangle 155">
          <a:extLst>
            <a:ext uri="{FF2B5EF4-FFF2-40B4-BE49-F238E27FC236}">
              <a16:creationId xmlns:a16="http://schemas.microsoft.com/office/drawing/2014/main" id="{3718D482-8294-CDC0-4C10-7ACC984296F2}"/>
            </a:ext>
          </a:extLst>
        </xdr:cNvPr>
        <xdr:cNvSpPr>
          <a:spLocks noChangeArrowheads="1"/>
        </xdr:cNvSpPr>
      </xdr:nvSpPr>
      <xdr:spPr bwMode="auto">
        <a:xfrm>
          <a:off x="0" y="6000750"/>
          <a:ext cx="4343400" cy="381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BEE1F6" mc:Ignorable="a14" a14:legacySpreadsheetColorIndex="47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0</xdr:col>
      <xdr:colOff>0</xdr:colOff>
      <xdr:row>38</xdr:row>
      <xdr:rowOff>19050</xdr:rowOff>
    </xdr:from>
    <xdr:ext cx="2647950" cy="238125"/>
    <xdr:sp macro="" textlink="">
      <xdr:nvSpPr>
        <xdr:cNvPr id="4252" name="Text 156">
          <a:extLst>
            <a:ext uri="{FF2B5EF4-FFF2-40B4-BE49-F238E27FC236}">
              <a16:creationId xmlns:a16="http://schemas.microsoft.com/office/drawing/2014/main" id="{A3743B16-C9A7-8FF8-FA20-77CF76B3B9D6}"/>
            </a:ext>
          </a:extLst>
        </xdr:cNvPr>
        <xdr:cNvSpPr txBox="1">
          <a:spLocks noChangeArrowheads="1"/>
        </xdr:cNvSpPr>
      </xdr:nvSpPr>
      <xdr:spPr bwMode="auto">
        <a:xfrm>
          <a:off x="0" y="5810250"/>
          <a:ext cx="2647950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BEE1F6" mc:Ignorable="a14" a14:legacySpreadsheetColorIndex="47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27432" tIns="27432" rIns="27432" bIns="27432" anchor="ctr" upright="1">
          <a:spAutoFit/>
        </a:bodyPr>
        <a:lstStyle/>
        <a:p>
          <a:pPr algn="ctr" rtl="0">
            <a:defRPr sz="1000"/>
          </a:pPr>
          <a:r>
            <a:rPr lang="de-CH" sz="1200" b="1" i="0" u="none" strike="noStrike" baseline="0">
              <a:solidFill>
                <a:srgbClr val="000000"/>
              </a:solidFill>
              <a:latin typeface="Arial"/>
              <a:cs typeface="Arial"/>
            </a:rPr>
            <a:t>Gesundheits- und Umweltabteilung</a:t>
          </a:r>
        </a:p>
      </xdr:txBody>
    </xdr:sp>
    <xdr:clientData/>
  </xdr:oneCellAnchor>
  <xdr:twoCellAnchor editAs="oneCell">
    <xdr:from>
      <xdr:col>30</xdr:col>
      <xdr:colOff>104775</xdr:colOff>
      <xdr:row>32</xdr:row>
      <xdr:rowOff>0</xdr:rowOff>
    </xdr:from>
    <xdr:to>
      <xdr:col>31</xdr:col>
      <xdr:colOff>142875</xdr:colOff>
      <xdr:row>33</xdr:row>
      <xdr:rowOff>28575</xdr:rowOff>
    </xdr:to>
    <xdr:sp macro="" textlink="">
      <xdr:nvSpPr>
        <xdr:cNvPr id="4254" name="Line 158">
          <a:extLst>
            <a:ext uri="{FF2B5EF4-FFF2-40B4-BE49-F238E27FC236}">
              <a16:creationId xmlns:a16="http://schemas.microsoft.com/office/drawing/2014/main" id="{A6241A2E-F9EA-8098-8FE1-CD16BFEF3C57}"/>
            </a:ext>
          </a:extLst>
        </xdr:cNvPr>
        <xdr:cNvSpPr>
          <a:spLocks noChangeShapeType="1"/>
        </xdr:cNvSpPr>
      </xdr:nvSpPr>
      <xdr:spPr bwMode="auto">
        <a:xfrm>
          <a:off x="5534025" y="4886325"/>
          <a:ext cx="219075" cy="19050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BEE1F6" mc:Ignorable="a14" a14:legacySpreadsheetColorIndex="47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28</xdr:col>
      <xdr:colOff>142875</xdr:colOff>
      <xdr:row>32</xdr:row>
      <xdr:rowOff>0</xdr:rowOff>
    </xdr:from>
    <xdr:to>
      <xdr:col>31</xdr:col>
      <xdr:colOff>142875</xdr:colOff>
      <xdr:row>34</xdr:row>
      <xdr:rowOff>152400</xdr:rowOff>
    </xdr:to>
    <xdr:sp macro="" textlink="">
      <xdr:nvSpPr>
        <xdr:cNvPr id="4255" name="Line 159">
          <a:extLst>
            <a:ext uri="{FF2B5EF4-FFF2-40B4-BE49-F238E27FC236}">
              <a16:creationId xmlns:a16="http://schemas.microsoft.com/office/drawing/2014/main" id="{EEC87B4C-9929-B767-FF76-81A1CEA0BFD8}"/>
            </a:ext>
          </a:extLst>
        </xdr:cNvPr>
        <xdr:cNvSpPr>
          <a:spLocks noChangeShapeType="1"/>
        </xdr:cNvSpPr>
      </xdr:nvSpPr>
      <xdr:spPr bwMode="auto">
        <a:xfrm>
          <a:off x="5210175" y="4886325"/>
          <a:ext cx="542925" cy="47625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BEE1F6" mc:Ignorable="a14" a14:legacySpreadsheetColorIndex="47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28</xdr:col>
      <xdr:colOff>38100</xdr:colOff>
      <xdr:row>32</xdr:row>
      <xdr:rowOff>0</xdr:rowOff>
    </xdr:from>
    <xdr:to>
      <xdr:col>31</xdr:col>
      <xdr:colOff>142875</xdr:colOff>
      <xdr:row>35</xdr:row>
      <xdr:rowOff>85725</xdr:rowOff>
    </xdr:to>
    <xdr:sp macro="" textlink="">
      <xdr:nvSpPr>
        <xdr:cNvPr id="4256" name="Line 160">
          <a:extLst>
            <a:ext uri="{FF2B5EF4-FFF2-40B4-BE49-F238E27FC236}">
              <a16:creationId xmlns:a16="http://schemas.microsoft.com/office/drawing/2014/main" id="{5CDB1BE8-5BCF-A913-9EE0-12EAA44D57E8}"/>
            </a:ext>
          </a:extLst>
        </xdr:cNvPr>
        <xdr:cNvSpPr>
          <a:spLocks noChangeShapeType="1"/>
        </xdr:cNvSpPr>
      </xdr:nvSpPr>
      <xdr:spPr bwMode="auto">
        <a:xfrm>
          <a:off x="5105400" y="4886325"/>
          <a:ext cx="647700" cy="57150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BEE1F6" mc:Ignorable="a14" a14:legacySpreadsheetColorIndex="47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29</xdr:col>
      <xdr:colOff>66675</xdr:colOff>
      <xdr:row>32</xdr:row>
      <xdr:rowOff>0</xdr:rowOff>
    </xdr:from>
    <xdr:to>
      <xdr:col>31</xdr:col>
      <xdr:colOff>142875</xdr:colOff>
      <xdr:row>34</xdr:row>
      <xdr:rowOff>66675</xdr:rowOff>
    </xdr:to>
    <xdr:sp macro="" textlink="">
      <xdr:nvSpPr>
        <xdr:cNvPr id="4257" name="Line 161">
          <a:extLst>
            <a:ext uri="{FF2B5EF4-FFF2-40B4-BE49-F238E27FC236}">
              <a16:creationId xmlns:a16="http://schemas.microsoft.com/office/drawing/2014/main" id="{4E7A3140-E44A-8F65-BE64-18A897392DBD}"/>
            </a:ext>
          </a:extLst>
        </xdr:cNvPr>
        <xdr:cNvSpPr>
          <a:spLocks noChangeShapeType="1"/>
        </xdr:cNvSpPr>
      </xdr:nvSpPr>
      <xdr:spPr bwMode="auto">
        <a:xfrm>
          <a:off x="5314950" y="4886325"/>
          <a:ext cx="438150" cy="390525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BEE1F6" mc:Ignorable="a14" a14:legacySpreadsheetColorIndex="47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29</xdr:col>
      <xdr:colOff>161925</xdr:colOff>
      <xdr:row>32</xdr:row>
      <xdr:rowOff>0</xdr:rowOff>
    </xdr:from>
    <xdr:to>
      <xdr:col>31</xdr:col>
      <xdr:colOff>142875</xdr:colOff>
      <xdr:row>33</xdr:row>
      <xdr:rowOff>123825</xdr:rowOff>
    </xdr:to>
    <xdr:sp macro="" textlink="">
      <xdr:nvSpPr>
        <xdr:cNvPr id="4258" name="Line 162">
          <a:extLst>
            <a:ext uri="{FF2B5EF4-FFF2-40B4-BE49-F238E27FC236}">
              <a16:creationId xmlns:a16="http://schemas.microsoft.com/office/drawing/2014/main" id="{3381F0C0-ABB4-C5B3-BBEE-4055028175E9}"/>
            </a:ext>
          </a:extLst>
        </xdr:cNvPr>
        <xdr:cNvSpPr>
          <a:spLocks noChangeShapeType="1"/>
        </xdr:cNvSpPr>
      </xdr:nvSpPr>
      <xdr:spPr bwMode="auto">
        <a:xfrm>
          <a:off x="5410200" y="4886325"/>
          <a:ext cx="342900" cy="28575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BEE1F6" mc:Ignorable="a14" a14:legacySpreadsheetColorIndex="47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31</xdr:col>
      <xdr:colOff>28575</xdr:colOff>
      <xdr:row>32</xdr:row>
      <xdr:rowOff>0</xdr:rowOff>
    </xdr:from>
    <xdr:to>
      <xdr:col>31</xdr:col>
      <xdr:colOff>142875</xdr:colOff>
      <xdr:row>32</xdr:row>
      <xdr:rowOff>104775</xdr:rowOff>
    </xdr:to>
    <xdr:sp macro="" textlink="">
      <xdr:nvSpPr>
        <xdr:cNvPr id="4259" name="Line 163">
          <a:extLst>
            <a:ext uri="{FF2B5EF4-FFF2-40B4-BE49-F238E27FC236}">
              <a16:creationId xmlns:a16="http://schemas.microsoft.com/office/drawing/2014/main" id="{34AFBD14-8474-0F48-FE7F-AD7616C1B5F6}"/>
            </a:ext>
          </a:extLst>
        </xdr:cNvPr>
        <xdr:cNvSpPr>
          <a:spLocks noChangeShapeType="1"/>
        </xdr:cNvSpPr>
      </xdr:nvSpPr>
      <xdr:spPr bwMode="auto">
        <a:xfrm>
          <a:off x="5638800" y="4886325"/>
          <a:ext cx="114300" cy="104775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BEE1F6" mc:Ignorable="a14" a14:legacySpreadsheetColorIndex="47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27</xdr:col>
      <xdr:colOff>114300</xdr:colOff>
      <xdr:row>32</xdr:row>
      <xdr:rowOff>0</xdr:rowOff>
    </xdr:from>
    <xdr:to>
      <xdr:col>31</xdr:col>
      <xdr:colOff>142875</xdr:colOff>
      <xdr:row>36</xdr:row>
      <xdr:rowOff>28575</xdr:rowOff>
    </xdr:to>
    <xdr:sp macro="" textlink="">
      <xdr:nvSpPr>
        <xdr:cNvPr id="4260" name="Line 164">
          <a:extLst>
            <a:ext uri="{FF2B5EF4-FFF2-40B4-BE49-F238E27FC236}">
              <a16:creationId xmlns:a16="http://schemas.microsoft.com/office/drawing/2014/main" id="{DF34F046-D25C-3A77-3566-14087BC5748E}"/>
            </a:ext>
          </a:extLst>
        </xdr:cNvPr>
        <xdr:cNvSpPr>
          <a:spLocks noChangeShapeType="1"/>
        </xdr:cNvSpPr>
      </xdr:nvSpPr>
      <xdr:spPr bwMode="auto">
        <a:xfrm>
          <a:off x="5000625" y="4886325"/>
          <a:ext cx="752475" cy="676275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BEE1F6" mc:Ignorable="a14" a14:legacySpreadsheetColorIndex="47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27</xdr:col>
      <xdr:colOff>0</xdr:colOff>
      <xdr:row>32</xdr:row>
      <xdr:rowOff>0</xdr:rowOff>
    </xdr:from>
    <xdr:to>
      <xdr:col>31</xdr:col>
      <xdr:colOff>142875</xdr:colOff>
      <xdr:row>36</xdr:row>
      <xdr:rowOff>123825</xdr:rowOff>
    </xdr:to>
    <xdr:sp macro="" textlink="">
      <xdr:nvSpPr>
        <xdr:cNvPr id="4261" name="Line 165">
          <a:extLst>
            <a:ext uri="{FF2B5EF4-FFF2-40B4-BE49-F238E27FC236}">
              <a16:creationId xmlns:a16="http://schemas.microsoft.com/office/drawing/2014/main" id="{AF4A487D-58A0-5F0F-D308-E08A90FBF5CB}"/>
            </a:ext>
          </a:extLst>
        </xdr:cNvPr>
        <xdr:cNvSpPr>
          <a:spLocks noChangeShapeType="1"/>
        </xdr:cNvSpPr>
      </xdr:nvSpPr>
      <xdr:spPr bwMode="auto">
        <a:xfrm>
          <a:off x="4886325" y="4886325"/>
          <a:ext cx="866775" cy="771525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BEE1F6" mc:Ignorable="a14" a14:legacySpreadsheetColorIndex="47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0</xdr:col>
      <xdr:colOff>0</xdr:colOff>
      <xdr:row>32</xdr:row>
      <xdr:rowOff>0</xdr:rowOff>
    </xdr:from>
    <xdr:to>
      <xdr:col>24</xdr:col>
      <xdr:colOff>0</xdr:colOff>
      <xdr:row>32</xdr:row>
      <xdr:rowOff>76200</xdr:rowOff>
    </xdr:to>
    <xdr:sp macro="" textlink="">
      <xdr:nvSpPr>
        <xdr:cNvPr id="4262" name="Rectangle 166">
          <a:extLst>
            <a:ext uri="{FF2B5EF4-FFF2-40B4-BE49-F238E27FC236}">
              <a16:creationId xmlns:a16="http://schemas.microsoft.com/office/drawing/2014/main" id="{94A49307-E4EF-B740-28E1-022A451F264E}"/>
            </a:ext>
          </a:extLst>
        </xdr:cNvPr>
        <xdr:cNvSpPr>
          <a:spLocks noChangeArrowheads="1"/>
        </xdr:cNvSpPr>
      </xdr:nvSpPr>
      <xdr:spPr bwMode="auto">
        <a:xfrm>
          <a:off x="0" y="4886325"/>
          <a:ext cx="4343400" cy="762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BEE1F6" mc:Ignorable="a14" a14:legacySpreadsheetColorIndex="47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28575</xdr:colOff>
      <xdr:row>32</xdr:row>
      <xdr:rowOff>123825</xdr:rowOff>
    </xdr:from>
    <xdr:to>
      <xdr:col>24</xdr:col>
      <xdr:colOff>0</xdr:colOff>
      <xdr:row>33</xdr:row>
      <xdr:rowOff>0</xdr:rowOff>
    </xdr:to>
    <xdr:sp macro="" textlink="">
      <xdr:nvSpPr>
        <xdr:cNvPr id="4263" name="Rectangle 167">
          <a:extLst>
            <a:ext uri="{FF2B5EF4-FFF2-40B4-BE49-F238E27FC236}">
              <a16:creationId xmlns:a16="http://schemas.microsoft.com/office/drawing/2014/main" id="{3FE52F6E-2A1E-5C96-709C-F12FE5690425}"/>
            </a:ext>
          </a:extLst>
        </xdr:cNvPr>
        <xdr:cNvSpPr>
          <a:spLocks noChangeArrowheads="1"/>
        </xdr:cNvSpPr>
      </xdr:nvSpPr>
      <xdr:spPr bwMode="auto">
        <a:xfrm>
          <a:off x="28575" y="5010150"/>
          <a:ext cx="4314825" cy="381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BEE1F6" mc:Ignorable="a14" a14:legacySpreadsheetColorIndex="47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33</xdr:row>
      <xdr:rowOff>47625</xdr:rowOff>
    </xdr:from>
    <xdr:to>
      <xdr:col>24</xdr:col>
      <xdr:colOff>0</xdr:colOff>
      <xdr:row>33</xdr:row>
      <xdr:rowOff>85725</xdr:rowOff>
    </xdr:to>
    <xdr:sp macro="" textlink="">
      <xdr:nvSpPr>
        <xdr:cNvPr id="4264" name="Rectangle 168">
          <a:extLst>
            <a:ext uri="{FF2B5EF4-FFF2-40B4-BE49-F238E27FC236}">
              <a16:creationId xmlns:a16="http://schemas.microsoft.com/office/drawing/2014/main" id="{484EB999-28B0-F93B-8D42-C96EAFC86E7A}"/>
            </a:ext>
          </a:extLst>
        </xdr:cNvPr>
        <xdr:cNvSpPr>
          <a:spLocks noChangeArrowheads="1"/>
        </xdr:cNvSpPr>
      </xdr:nvSpPr>
      <xdr:spPr bwMode="auto">
        <a:xfrm>
          <a:off x="0" y="5095875"/>
          <a:ext cx="4343400" cy="381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BEE1F6" mc:Ignorable="a14" a14:legacySpreadsheetColorIndex="47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0</xdr:col>
      <xdr:colOff>0</xdr:colOff>
      <xdr:row>32</xdr:row>
      <xdr:rowOff>19050</xdr:rowOff>
    </xdr:from>
    <xdr:ext cx="1590675" cy="238125"/>
    <xdr:sp macro="" textlink="">
      <xdr:nvSpPr>
        <xdr:cNvPr id="4265" name="Text 169">
          <a:extLst>
            <a:ext uri="{FF2B5EF4-FFF2-40B4-BE49-F238E27FC236}">
              <a16:creationId xmlns:a16="http://schemas.microsoft.com/office/drawing/2014/main" id="{FC2D9A88-1A5F-4A41-4D3C-C4CB03BF7086}"/>
            </a:ext>
          </a:extLst>
        </xdr:cNvPr>
        <xdr:cNvSpPr txBox="1">
          <a:spLocks noChangeArrowheads="1"/>
        </xdr:cNvSpPr>
      </xdr:nvSpPr>
      <xdr:spPr bwMode="auto">
        <a:xfrm>
          <a:off x="0" y="4905375"/>
          <a:ext cx="159067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BEE1F6" mc:Ignorable="a14" a14:legacySpreadsheetColorIndex="47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27432" tIns="27432" rIns="27432" bIns="27432" anchor="ctr" upright="1">
          <a:spAutoFit/>
        </a:bodyPr>
        <a:lstStyle/>
        <a:p>
          <a:pPr algn="ctr" rtl="0">
            <a:defRPr sz="1000"/>
          </a:pPr>
          <a:r>
            <a:rPr lang="de-CH" sz="1200" b="1" i="0" u="none" strike="noStrike" baseline="0">
              <a:solidFill>
                <a:srgbClr val="000000"/>
              </a:solidFill>
              <a:latin typeface="Arial"/>
              <a:cs typeface="Arial"/>
            </a:rPr>
            <a:t>Sicherheitsabteilung</a:t>
          </a:r>
        </a:p>
      </xdr:txBody>
    </xdr:sp>
    <xdr:clientData/>
  </xdr:oneCellAnchor>
  <xdr:twoCellAnchor editAs="oneCell">
    <xdr:from>
      <xdr:col>30</xdr:col>
      <xdr:colOff>104775</xdr:colOff>
      <xdr:row>20</xdr:row>
      <xdr:rowOff>0</xdr:rowOff>
    </xdr:from>
    <xdr:to>
      <xdr:col>31</xdr:col>
      <xdr:colOff>142875</xdr:colOff>
      <xdr:row>21</xdr:row>
      <xdr:rowOff>28575</xdr:rowOff>
    </xdr:to>
    <xdr:sp macro="" textlink="">
      <xdr:nvSpPr>
        <xdr:cNvPr id="4267" name="Line 171">
          <a:extLst>
            <a:ext uri="{FF2B5EF4-FFF2-40B4-BE49-F238E27FC236}">
              <a16:creationId xmlns:a16="http://schemas.microsoft.com/office/drawing/2014/main" id="{14EBABF0-3183-41A3-CE0C-F89B603D13F2}"/>
            </a:ext>
          </a:extLst>
        </xdr:cNvPr>
        <xdr:cNvSpPr>
          <a:spLocks noChangeShapeType="1"/>
        </xdr:cNvSpPr>
      </xdr:nvSpPr>
      <xdr:spPr bwMode="auto">
        <a:xfrm>
          <a:off x="5534025" y="3076575"/>
          <a:ext cx="219075" cy="19050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BEE1F6" mc:Ignorable="a14" a14:legacySpreadsheetColorIndex="47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28</xdr:col>
      <xdr:colOff>142875</xdr:colOff>
      <xdr:row>20</xdr:row>
      <xdr:rowOff>0</xdr:rowOff>
    </xdr:from>
    <xdr:to>
      <xdr:col>31</xdr:col>
      <xdr:colOff>142875</xdr:colOff>
      <xdr:row>22</xdr:row>
      <xdr:rowOff>152400</xdr:rowOff>
    </xdr:to>
    <xdr:sp macro="" textlink="">
      <xdr:nvSpPr>
        <xdr:cNvPr id="4268" name="Line 172">
          <a:extLst>
            <a:ext uri="{FF2B5EF4-FFF2-40B4-BE49-F238E27FC236}">
              <a16:creationId xmlns:a16="http://schemas.microsoft.com/office/drawing/2014/main" id="{3D1E31BE-5C3C-2E22-48B5-8466E980B5E9}"/>
            </a:ext>
          </a:extLst>
        </xdr:cNvPr>
        <xdr:cNvSpPr>
          <a:spLocks noChangeShapeType="1"/>
        </xdr:cNvSpPr>
      </xdr:nvSpPr>
      <xdr:spPr bwMode="auto">
        <a:xfrm>
          <a:off x="5210175" y="3076575"/>
          <a:ext cx="542925" cy="47625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BEE1F6" mc:Ignorable="a14" a14:legacySpreadsheetColorIndex="47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28</xdr:col>
      <xdr:colOff>38100</xdr:colOff>
      <xdr:row>20</xdr:row>
      <xdr:rowOff>0</xdr:rowOff>
    </xdr:from>
    <xdr:to>
      <xdr:col>31</xdr:col>
      <xdr:colOff>142875</xdr:colOff>
      <xdr:row>23</xdr:row>
      <xdr:rowOff>85725</xdr:rowOff>
    </xdr:to>
    <xdr:sp macro="" textlink="">
      <xdr:nvSpPr>
        <xdr:cNvPr id="4269" name="Line 173">
          <a:extLst>
            <a:ext uri="{FF2B5EF4-FFF2-40B4-BE49-F238E27FC236}">
              <a16:creationId xmlns:a16="http://schemas.microsoft.com/office/drawing/2014/main" id="{53E4F427-5F7B-DAB8-3D45-D8DEB600E695}"/>
            </a:ext>
          </a:extLst>
        </xdr:cNvPr>
        <xdr:cNvSpPr>
          <a:spLocks noChangeShapeType="1"/>
        </xdr:cNvSpPr>
      </xdr:nvSpPr>
      <xdr:spPr bwMode="auto">
        <a:xfrm>
          <a:off x="5105400" y="3076575"/>
          <a:ext cx="647700" cy="57150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BEE1F6" mc:Ignorable="a14" a14:legacySpreadsheetColorIndex="47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29</xdr:col>
      <xdr:colOff>66675</xdr:colOff>
      <xdr:row>20</xdr:row>
      <xdr:rowOff>0</xdr:rowOff>
    </xdr:from>
    <xdr:to>
      <xdr:col>31</xdr:col>
      <xdr:colOff>142875</xdr:colOff>
      <xdr:row>22</xdr:row>
      <xdr:rowOff>66675</xdr:rowOff>
    </xdr:to>
    <xdr:sp macro="" textlink="">
      <xdr:nvSpPr>
        <xdr:cNvPr id="4270" name="Line 174">
          <a:extLst>
            <a:ext uri="{FF2B5EF4-FFF2-40B4-BE49-F238E27FC236}">
              <a16:creationId xmlns:a16="http://schemas.microsoft.com/office/drawing/2014/main" id="{44D8BBE5-105D-990C-DBEE-33ADD6072479}"/>
            </a:ext>
          </a:extLst>
        </xdr:cNvPr>
        <xdr:cNvSpPr>
          <a:spLocks noChangeShapeType="1"/>
        </xdr:cNvSpPr>
      </xdr:nvSpPr>
      <xdr:spPr bwMode="auto">
        <a:xfrm>
          <a:off x="5314950" y="3076575"/>
          <a:ext cx="438150" cy="390525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BEE1F6" mc:Ignorable="a14" a14:legacySpreadsheetColorIndex="47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29</xdr:col>
      <xdr:colOff>161925</xdr:colOff>
      <xdr:row>20</xdr:row>
      <xdr:rowOff>0</xdr:rowOff>
    </xdr:from>
    <xdr:to>
      <xdr:col>31</xdr:col>
      <xdr:colOff>142875</xdr:colOff>
      <xdr:row>21</xdr:row>
      <xdr:rowOff>123825</xdr:rowOff>
    </xdr:to>
    <xdr:sp macro="" textlink="">
      <xdr:nvSpPr>
        <xdr:cNvPr id="4271" name="Line 175">
          <a:extLst>
            <a:ext uri="{FF2B5EF4-FFF2-40B4-BE49-F238E27FC236}">
              <a16:creationId xmlns:a16="http://schemas.microsoft.com/office/drawing/2014/main" id="{E9C0989B-B746-349C-8E8B-51CC946370F4}"/>
            </a:ext>
          </a:extLst>
        </xdr:cNvPr>
        <xdr:cNvSpPr>
          <a:spLocks noChangeShapeType="1"/>
        </xdr:cNvSpPr>
      </xdr:nvSpPr>
      <xdr:spPr bwMode="auto">
        <a:xfrm>
          <a:off x="5410200" y="3076575"/>
          <a:ext cx="342900" cy="28575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BEE1F6" mc:Ignorable="a14" a14:legacySpreadsheetColorIndex="47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31</xdr:col>
      <xdr:colOff>28575</xdr:colOff>
      <xdr:row>20</xdr:row>
      <xdr:rowOff>0</xdr:rowOff>
    </xdr:from>
    <xdr:to>
      <xdr:col>31</xdr:col>
      <xdr:colOff>142875</xdr:colOff>
      <xdr:row>20</xdr:row>
      <xdr:rowOff>104775</xdr:rowOff>
    </xdr:to>
    <xdr:sp macro="" textlink="">
      <xdr:nvSpPr>
        <xdr:cNvPr id="4272" name="Line 176">
          <a:extLst>
            <a:ext uri="{FF2B5EF4-FFF2-40B4-BE49-F238E27FC236}">
              <a16:creationId xmlns:a16="http://schemas.microsoft.com/office/drawing/2014/main" id="{64A6CAFC-7422-ADA6-AC4B-29B12EADE71A}"/>
            </a:ext>
          </a:extLst>
        </xdr:cNvPr>
        <xdr:cNvSpPr>
          <a:spLocks noChangeShapeType="1"/>
        </xdr:cNvSpPr>
      </xdr:nvSpPr>
      <xdr:spPr bwMode="auto">
        <a:xfrm>
          <a:off x="5638800" y="3076575"/>
          <a:ext cx="114300" cy="104775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BEE1F6" mc:Ignorable="a14" a14:legacySpreadsheetColorIndex="47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27</xdr:col>
      <xdr:colOff>114300</xdr:colOff>
      <xdr:row>20</xdr:row>
      <xdr:rowOff>0</xdr:rowOff>
    </xdr:from>
    <xdr:to>
      <xdr:col>31</xdr:col>
      <xdr:colOff>142875</xdr:colOff>
      <xdr:row>24</xdr:row>
      <xdr:rowOff>28575</xdr:rowOff>
    </xdr:to>
    <xdr:sp macro="" textlink="">
      <xdr:nvSpPr>
        <xdr:cNvPr id="4273" name="Line 177">
          <a:extLst>
            <a:ext uri="{FF2B5EF4-FFF2-40B4-BE49-F238E27FC236}">
              <a16:creationId xmlns:a16="http://schemas.microsoft.com/office/drawing/2014/main" id="{7E14702A-2D25-D304-459F-38F7A11A732C}"/>
            </a:ext>
          </a:extLst>
        </xdr:cNvPr>
        <xdr:cNvSpPr>
          <a:spLocks noChangeShapeType="1"/>
        </xdr:cNvSpPr>
      </xdr:nvSpPr>
      <xdr:spPr bwMode="auto">
        <a:xfrm>
          <a:off x="5000625" y="3076575"/>
          <a:ext cx="752475" cy="676275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BEE1F6" mc:Ignorable="a14" a14:legacySpreadsheetColorIndex="47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27</xdr:col>
      <xdr:colOff>0</xdr:colOff>
      <xdr:row>20</xdr:row>
      <xdr:rowOff>0</xdr:rowOff>
    </xdr:from>
    <xdr:to>
      <xdr:col>31</xdr:col>
      <xdr:colOff>142875</xdr:colOff>
      <xdr:row>24</xdr:row>
      <xdr:rowOff>123825</xdr:rowOff>
    </xdr:to>
    <xdr:sp macro="" textlink="">
      <xdr:nvSpPr>
        <xdr:cNvPr id="4274" name="Line 178">
          <a:extLst>
            <a:ext uri="{FF2B5EF4-FFF2-40B4-BE49-F238E27FC236}">
              <a16:creationId xmlns:a16="http://schemas.microsoft.com/office/drawing/2014/main" id="{C1626ECC-8300-D541-410D-5CD028D051E6}"/>
            </a:ext>
          </a:extLst>
        </xdr:cNvPr>
        <xdr:cNvSpPr>
          <a:spLocks noChangeShapeType="1"/>
        </xdr:cNvSpPr>
      </xdr:nvSpPr>
      <xdr:spPr bwMode="auto">
        <a:xfrm>
          <a:off x="4886325" y="3076575"/>
          <a:ext cx="866775" cy="771525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BEE1F6" mc:Ignorable="a14" a14:legacySpreadsheetColorIndex="47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0</xdr:col>
      <xdr:colOff>0</xdr:colOff>
      <xdr:row>20</xdr:row>
      <xdr:rowOff>0</xdr:rowOff>
    </xdr:from>
    <xdr:to>
      <xdr:col>24</xdr:col>
      <xdr:colOff>0</xdr:colOff>
      <xdr:row>20</xdr:row>
      <xdr:rowOff>76200</xdr:rowOff>
    </xdr:to>
    <xdr:sp macro="" textlink="">
      <xdr:nvSpPr>
        <xdr:cNvPr id="4275" name="Rectangle 179">
          <a:extLst>
            <a:ext uri="{FF2B5EF4-FFF2-40B4-BE49-F238E27FC236}">
              <a16:creationId xmlns:a16="http://schemas.microsoft.com/office/drawing/2014/main" id="{2979F066-DDA6-80D5-5319-9CD1385E5110}"/>
            </a:ext>
          </a:extLst>
        </xdr:cNvPr>
        <xdr:cNvSpPr>
          <a:spLocks noChangeArrowheads="1"/>
        </xdr:cNvSpPr>
      </xdr:nvSpPr>
      <xdr:spPr bwMode="auto">
        <a:xfrm>
          <a:off x="0" y="3076575"/>
          <a:ext cx="4343400" cy="762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BEE1F6" mc:Ignorable="a14" a14:legacySpreadsheetColorIndex="47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28575</xdr:colOff>
      <xdr:row>20</xdr:row>
      <xdr:rowOff>123825</xdr:rowOff>
    </xdr:from>
    <xdr:to>
      <xdr:col>24</xdr:col>
      <xdr:colOff>0</xdr:colOff>
      <xdr:row>21</xdr:row>
      <xdr:rowOff>0</xdr:rowOff>
    </xdr:to>
    <xdr:sp macro="" textlink="">
      <xdr:nvSpPr>
        <xdr:cNvPr id="4276" name="Rectangle 180">
          <a:extLst>
            <a:ext uri="{FF2B5EF4-FFF2-40B4-BE49-F238E27FC236}">
              <a16:creationId xmlns:a16="http://schemas.microsoft.com/office/drawing/2014/main" id="{DE322B48-C6AF-6BCC-DC18-9B1947BDBF37}"/>
            </a:ext>
          </a:extLst>
        </xdr:cNvPr>
        <xdr:cNvSpPr>
          <a:spLocks noChangeArrowheads="1"/>
        </xdr:cNvSpPr>
      </xdr:nvSpPr>
      <xdr:spPr bwMode="auto">
        <a:xfrm>
          <a:off x="28575" y="3200400"/>
          <a:ext cx="4314825" cy="381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BEE1F6" mc:Ignorable="a14" a14:legacySpreadsheetColorIndex="47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21</xdr:row>
      <xdr:rowOff>47625</xdr:rowOff>
    </xdr:from>
    <xdr:to>
      <xdr:col>24</xdr:col>
      <xdr:colOff>0</xdr:colOff>
      <xdr:row>21</xdr:row>
      <xdr:rowOff>85725</xdr:rowOff>
    </xdr:to>
    <xdr:sp macro="" textlink="">
      <xdr:nvSpPr>
        <xdr:cNvPr id="4277" name="Rectangle 181">
          <a:extLst>
            <a:ext uri="{FF2B5EF4-FFF2-40B4-BE49-F238E27FC236}">
              <a16:creationId xmlns:a16="http://schemas.microsoft.com/office/drawing/2014/main" id="{6D715C96-B005-9429-EE4D-E16AFA3CD2B4}"/>
            </a:ext>
          </a:extLst>
        </xdr:cNvPr>
        <xdr:cNvSpPr>
          <a:spLocks noChangeArrowheads="1"/>
        </xdr:cNvSpPr>
      </xdr:nvSpPr>
      <xdr:spPr bwMode="auto">
        <a:xfrm>
          <a:off x="0" y="3286125"/>
          <a:ext cx="4343400" cy="381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BEE1F6" mc:Ignorable="a14" a14:legacySpreadsheetColorIndex="47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0</xdr:col>
      <xdr:colOff>0</xdr:colOff>
      <xdr:row>20</xdr:row>
      <xdr:rowOff>19050</xdr:rowOff>
    </xdr:from>
    <xdr:ext cx="1066800" cy="238125"/>
    <xdr:sp macro="" textlink="">
      <xdr:nvSpPr>
        <xdr:cNvPr id="4278" name="Text 182">
          <a:extLst>
            <a:ext uri="{FF2B5EF4-FFF2-40B4-BE49-F238E27FC236}">
              <a16:creationId xmlns:a16="http://schemas.microsoft.com/office/drawing/2014/main" id="{EB5071E1-A9B9-EA3B-83DB-A89BB2C607CD}"/>
            </a:ext>
          </a:extLst>
        </xdr:cNvPr>
        <xdr:cNvSpPr txBox="1">
          <a:spLocks noChangeArrowheads="1"/>
        </xdr:cNvSpPr>
      </xdr:nvSpPr>
      <xdr:spPr bwMode="auto">
        <a:xfrm>
          <a:off x="0" y="3095625"/>
          <a:ext cx="1066800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BEE1F6" mc:Ignorable="a14" a14:legacySpreadsheetColorIndex="47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27432" tIns="27432" rIns="27432" bIns="27432" anchor="ctr" upright="1">
          <a:spAutoFit/>
        </a:bodyPr>
        <a:lstStyle/>
        <a:p>
          <a:pPr algn="ctr" rtl="0">
            <a:defRPr sz="1000"/>
          </a:pPr>
          <a:r>
            <a:rPr lang="de-CH" sz="1200" b="1" i="0" u="none" strike="noStrike" baseline="0">
              <a:solidFill>
                <a:srgbClr val="000000"/>
              </a:solidFill>
              <a:latin typeface="Arial"/>
              <a:cs typeface="Arial"/>
            </a:rPr>
            <a:t>Bauabteilung</a:t>
          </a:r>
        </a:p>
      </xdr:txBody>
    </xdr:sp>
    <xdr:clientData/>
  </xdr:oneCellAnchor>
  <xdr:twoCellAnchor editAs="oneCell">
    <xdr:from>
      <xdr:col>30</xdr:col>
      <xdr:colOff>104775</xdr:colOff>
      <xdr:row>26</xdr:row>
      <xdr:rowOff>0</xdr:rowOff>
    </xdr:from>
    <xdr:to>
      <xdr:col>31</xdr:col>
      <xdr:colOff>142875</xdr:colOff>
      <xdr:row>27</xdr:row>
      <xdr:rowOff>28575</xdr:rowOff>
    </xdr:to>
    <xdr:sp macro="" textlink="">
      <xdr:nvSpPr>
        <xdr:cNvPr id="4280" name="Line 184">
          <a:extLst>
            <a:ext uri="{FF2B5EF4-FFF2-40B4-BE49-F238E27FC236}">
              <a16:creationId xmlns:a16="http://schemas.microsoft.com/office/drawing/2014/main" id="{9FC2DFA3-0982-F15C-BDD9-10455CC2E723}"/>
            </a:ext>
          </a:extLst>
        </xdr:cNvPr>
        <xdr:cNvSpPr>
          <a:spLocks noChangeShapeType="1"/>
        </xdr:cNvSpPr>
      </xdr:nvSpPr>
      <xdr:spPr bwMode="auto">
        <a:xfrm>
          <a:off x="5534025" y="3981450"/>
          <a:ext cx="219075" cy="19050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BEE1F6" mc:Ignorable="a14" a14:legacySpreadsheetColorIndex="47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28</xdr:col>
      <xdr:colOff>142875</xdr:colOff>
      <xdr:row>26</xdr:row>
      <xdr:rowOff>0</xdr:rowOff>
    </xdr:from>
    <xdr:to>
      <xdr:col>31</xdr:col>
      <xdr:colOff>142875</xdr:colOff>
      <xdr:row>28</xdr:row>
      <xdr:rowOff>152400</xdr:rowOff>
    </xdr:to>
    <xdr:sp macro="" textlink="">
      <xdr:nvSpPr>
        <xdr:cNvPr id="4281" name="Line 185">
          <a:extLst>
            <a:ext uri="{FF2B5EF4-FFF2-40B4-BE49-F238E27FC236}">
              <a16:creationId xmlns:a16="http://schemas.microsoft.com/office/drawing/2014/main" id="{9B6BC1DA-7B7D-BFEB-77BE-35F01CD13C48}"/>
            </a:ext>
          </a:extLst>
        </xdr:cNvPr>
        <xdr:cNvSpPr>
          <a:spLocks noChangeShapeType="1"/>
        </xdr:cNvSpPr>
      </xdr:nvSpPr>
      <xdr:spPr bwMode="auto">
        <a:xfrm>
          <a:off x="5210175" y="3981450"/>
          <a:ext cx="542925" cy="47625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BEE1F6" mc:Ignorable="a14" a14:legacySpreadsheetColorIndex="47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28</xdr:col>
      <xdr:colOff>38100</xdr:colOff>
      <xdr:row>26</xdr:row>
      <xdr:rowOff>0</xdr:rowOff>
    </xdr:from>
    <xdr:to>
      <xdr:col>31</xdr:col>
      <xdr:colOff>142875</xdr:colOff>
      <xdr:row>29</xdr:row>
      <xdr:rowOff>85725</xdr:rowOff>
    </xdr:to>
    <xdr:sp macro="" textlink="">
      <xdr:nvSpPr>
        <xdr:cNvPr id="4282" name="Line 186">
          <a:extLst>
            <a:ext uri="{FF2B5EF4-FFF2-40B4-BE49-F238E27FC236}">
              <a16:creationId xmlns:a16="http://schemas.microsoft.com/office/drawing/2014/main" id="{1EE27E12-F364-6518-5C63-671586611C5B}"/>
            </a:ext>
          </a:extLst>
        </xdr:cNvPr>
        <xdr:cNvSpPr>
          <a:spLocks noChangeShapeType="1"/>
        </xdr:cNvSpPr>
      </xdr:nvSpPr>
      <xdr:spPr bwMode="auto">
        <a:xfrm>
          <a:off x="5105400" y="3981450"/>
          <a:ext cx="647700" cy="57150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BEE1F6" mc:Ignorable="a14" a14:legacySpreadsheetColorIndex="47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29</xdr:col>
      <xdr:colOff>66675</xdr:colOff>
      <xdr:row>26</xdr:row>
      <xdr:rowOff>0</xdr:rowOff>
    </xdr:from>
    <xdr:to>
      <xdr:col>31</xdr:col>
      <xdr:colOff>142875</xdr:colOff>
      <xdr:row>28</xdr:row>
      <xdr:rowOff>66675</xdr:rowOff>
    </xdr:to>
    <xdr:sp macro="" textlink="">
      <xdr:nvSpPr>
        <xdr:cNvPr id="4283" name="Line 187">
          <a:extLst>
            <a:ext uri="{FF2B5EF4-FFF2-40B4-BE49-F238E27FC236}">
              <a16:creationId xmlns:a16="http://schemas.microsoft.com/office/drawing/2014/main" id="{BAA07DA9-6F7B-24EF-6A7C-AD05167E9A4C}"/>
            </a:ext>
          </a:extLst>
        </xdr:cNvPr>
        <xdr:cNvSpPr>
          <a:spLocks noChangeShapeType="1"/>
        </xdr:cNvSpPr>
      </xdr:nvSpPr>
      <xdr:spPr bwMode="auto">
        <a:xfrm>
          <a:off x="5314950" y="3981450"/>
          <a:ext cx="438150" cy="390525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BEE1F6" mc:Ignorable="a14" a14:legacySpreadsheetColorIndex="47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29</xdr:col>
      <xdr:colOff>161925</xdr:colOff>
      <xdr:row>26</xdr:row>
      <xdr:rowOff>0</xdr:rowOff>
    </xdr:from>
    <xdr:to>
      <xdr:col>31</xdr:col>
      <xdr:colOff>142875</xdr:colOff>
      <xdr:row>27</xdr:row>
      <xdr:rowOff>123825</xdr:rowOff>
    </xdr:to>
    <xdr:sp macro="" textlink="">
      <xdr:nvSpPr>
        <xdr:cNvPr id="4284" name="Line 188">
          <a:extLst>
            <a:ext uri="{FF2B5EF4-FFF2-40B4-BE49-F238E27FC236}">
              <a16:creationId xmlns:a16="http://schemas.microsoft.com/office/drawing/2014/main" id="{A8C40653-CE06-3F5D-1907-0E7FF176BF78}"/>
            </a:ext>
          </a:extLst>
        </xdr:cNvPr>
        <xdr:cNvSpPr>
          <a:spLocks noChangeShapeType="1"/>
        </xdr:cNvSpPr>
      </xdr:nvSpPr>
      <xdr:spPr bwMode="auto">
        <a:xfrm>
          <a:off x="5410200" y="3981450"/>
          <a:ext cx="342900" cy="28575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BEE1F6" mc:Ignorable="a14" a14:legacySpreadsheetColorIndex="47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31</xdr:col>
      <xdr:colOff>28575</xdr:colOff>
      <xdr:row>26</xdr:row>
      <xdr:rowOff>0</xdr:rowOff>
    </xdr:from>
    <xdr:to>
      <xdr:col>31</xdr:col>
      <xdr:colOff>142875</xdr:colOff>
      <xdr:row>26</xdr:row>
      <xdr:rowOff>104775</xdr:rowOff>
    </xdr:to>
    <xdr:sp macro="" textlink="">
      <xdr:nvSpPr>
        <xdr:cNvPr id="4285" name="Line 189">
          <a:extLst>
            <a:ext uri="{FF2B5EF4-FFF2-40B4-BE49-F238E27FC236}">
              <a16:creationId xmlns:a16="http://schemas.microsoft.com/office/drawing/2014/main" id="{0ECACD72-52C1-71F9-1C69-58B1DD9E82B7}"/>
            </a:ext>
          </a:extLst>
        </xdr:cNvPr>
        <xdr:cNvSpPr>
          <a:spLocks noChangeShapeType="1"/>
        </xdr:cNvSpPr>
      </xdr:nvSpPr>
      <xdr:spPr bwMode="auto">
        <a:xfrm>
          <a:off x="5638800" y="3981450"/>
          <a:ext cx="114300" cy="104775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BEE1F6" mc:Ignorable="a14" a14:legacySpreadsheetColorIndex="47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27</xdr:col>
      <xdr:colOff>114300</xdr:colOff>
      <xdr:row>26</xdr:row>
      <xdr:rowOff>0</xdr:rowOff>
    </xdr:from>
    <xdr:to>
      <xdr:col>31</xdr:col>
      <xdr:colOff>142875</xdr:colOff>
      <xdr:row>30</xdr:row>
      <xdr:rowOff>28575</xdr:rowOff>
    </xdr:to>
    <xdr:sp macro="" textlink="">
      <xdr:nvSpPr>
        <xdr:cNvPr id="4286" name="Line 190">
          <a:extLst>
            <a:ext uri="{FF2B5EF4-FFF2-40B4-BE49-F238E27FC236}">
              <a16:creationId xmlns:a16="http://schemas.microsoft.com/office/drawing/2014/main" id="{9FEED48E-1FAA-4ED1-0858-5038973338E6}"/>
            </a:ext>
          </a:extLst>
        </xdr:cNvPr>
        <xdr:cNvSpPr>
          <a:spLocks noChangeShapeType="1"/>
        </xdr:cNvSpPr>
      </xdr:nvSpPr>
      <xdr:spPr bwMode="auto">
        <a:xfrm>
          <a:off x="5000625" y="3981450"/>
          <a:ext cx="752475" cy="676275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BEE1F6" mc:Ignorable="a14" a14:legacySpreadsheetColorIndex="47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27</xdr:col>
      <xdr:colOff>0</xdr:colOff>
      <xdr:row>26</xdr:row>
      <xdr:rowOff>0</xdr:rowOff>
    </xdr:from>
    <xdr:to>
      <xdr:col>31</xdr:col>
      <xdr:colOff>142875</xdr:colOff>
      <xdr:row>30</xdr:row>
      <xdr:rowOff>123825</xdr:rowOff>
    </xdr:to>
    <xdr:sp macro="" textlink="">
      <xdr:nvSpPr>
        <xdr:cNvPr id="4287" name="Line 191">
          <a:extLst>
            <a:ext uri="{FF2B5EF4-FFF2-40B4-BE49-F238E27FC236}">
              <a16:creationId xmlns:a16="http://schemas.microsoft.com/office/drawing/2014/main" id="{C3E31781-B2E1-3655-71F1-D95EBF483B89}"/>
            </a:ext>
          </a:extLst>
        </xdr:cNvPr>
        <xdr:cNvSpPr>
          <a:spLocks noChangeShapeType="1"/>
        </xdr:cNvSpPr>
      </xdr:nvSpPr>
      <xdr:spPr bwMode="auto">
        <a:xfrm>
          <a:off x="4886325" y="3981450"/>
          <a:ext cx="866775" cy="771525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BEE1F6" mc:Ignorable="a14" a14:legacySpreadsheetColorIndex="47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0</xdr:col>
      <xdr:colOff>0</xdr:colOff>
      <xdr:row>26</xdr:row>
      <xdr:rowOff>0</xdr:rowOff>
    </xdr:from>
    <xdr:to>
      <xdr:col>24</xdr:col>
      <xdr:colOff>0</xdr:colOff>
      <xdr:row>26</xdr:row>
      <xdr:rowOff>76200</xdr:rowOff>
    </xdr:to>
    <xdr:sp macro="" textlink="">
      <xdr:nvSpPr>
        <xdr:cNvPr id="4288" name="Rectangle 192">
          <a:extLst>
            <a:ext uri="{FF2B5EF4-FFF2-40B4-BE49-F238E27FC236}">
              <a16:creationId xmlns:a16="http://schemas.microsoft.com/office/drawing/2014/main" id="{D8C9A510-CFB5-B0E4-7F27-3028374BE1C6}"/>
            </a:ext>
          </a:extLst>
        </xdr:cNvPr>
        <xdr:cNvSpPr>
          <a:spLocks noChangeArrowheads="1"/>
        </xdr:cNvSpPr>
      </xdr:nvSpPr>
      <xdr:spPr bwMode="auto">
        <a:xfrm>
          <a:off x="0" y="3981450"/>
          <a:ext cx="4343400" cy="762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BEE1F6" mc:Ignorable="a14" a14:legacySpreadsheetColorIndex="47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28575</xdr:colOff>
      <xdr:row>26</xdr:row>
      <xdr:rowOff>123825</xdr:rowOff>
    </xdr:from>
    <xdr:to>
      <xdr:col>24</xdr:col>
      <xdr:colOff>0</xdr:colOff>
      <xdr:row>27</xdr:row>
      <xdr:rowOff>0</xdr:rowOff>
    </xdr:to>
    <xdr:sp macro="" textlink="">
      <xdr:nvSpPr>
        <xdr:cNvPr id="4289" name="Rectangle 193">
          <a:extLst>
            <a:ext uri="{FF2B5EF4-FFF2-40B4-BE49-F238E27FC236}">
              <a16:creationId xmlns:a16="http://schemas.microsoft.com/office/drawing/2014/main" id="{B4E39163-DBD1-2847-2176-3F8C1D94E75E}"/>
            </a:ext>
          </a:extLst>
        </xdr:cNvPr>
        <xdr:cNvSpPr>
          <a:spLocks noChangeArrowheads="1"/>
        </xdr:cNvSpPr>
      </xdr:nvSpPr>
      <xdr:spPr bwMode="auto">
        <a:xfrm>
          <a:off x="28575" y="4105275"/>
          <a:ext cx="4314825" cy="381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BEE1F6" mc:Ignorable="a14" a14:legacySpreadsheetColorIndex="47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27</xdr:row>
      <xdr:rowOff>47625</xdr:rowOff>
    </xdr:from>
    <xdr:to>
      <xdr:col>24</xdr:col>
      <xdr:colOff>0</xdr:colOff>
      <xdr:row>27</xdr:row>
      <xdr:rowOff>85725</xdr:rowOff>
    </xdr:to>
    <xdr:sp macro="" textlink="">
      <xdr:nvSpPr>
        <xdr:cNvPr id="4290" name="Rectangle 194">
          <a:extLst>
            <a:ext uri="{FF2B5EF4-FFF2-40B4-BE49-F238E27FC236}">
              <a16:creationId xmlns:a16="http://schemas.microsoft.com/office/drawing/2014/main" id="{DB758126-8266-619A-96AF-894117D5F922}"/>
            </a:ext>
          </a:extLst>
        </xdr:cNvPr>
        <xdr:cNvSpPr>
          <a:spLocks noChangeArrowheads="1"/>
        </xdr:cNvSpPr>
      </xdr:nvSpPr>
      <xdr:spPr bwMode="auto">
        <a:xfrm>
          <a:off x="0" y="4191000"/>
          <a:ext cx="4343400" cy="381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BEE1F6" mc:Ignorable="a14" a14:legacySpreadsheetColorIndex="47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0</xdr:col>
      <xdr:colOff>0</xdr:colOff>
      <xdr:row>26</xdr:row>
      <xdr:rowOff>19050</xdr:rowOff>
    </xdr:from>
    <xdr:ext cx="1362075" cy="238125"/>
    <xdr:sp macro="" textlink="">
      <xdr:nvSpPr>
        <xdr:cNvPr id="4291" name="Text 195">
          <a:extLst>
            <a:ext uri="{FF2B5EF4-FFF2-40B4-BE49-F238E27FC236}">
              <a16:creationId xmlns:a16="http://schemas.microsoft.com/office/drawing/2014/main" id="{D24FB03D-4190-1B62-CC87-9F9BA9D589F8}"/>
            </a:ext>
          </a:extLst>
        </xdr:cNvPr>
        <xdr:cNvSpPr txBox="1">
          <a:spLocks noChangeArrowheads="1"/>
        </xdr:cNvSpPr>
      </xdr:nvSpPr>
      <xdr:spPr bwMode="auto">
        <a:xfrm>
          <a:off x="0" y="4000500"/>
          <a:ext cx="136207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BEE1F6" mc:Ignorable="a14" a14:legacySpreadsheetColorIndex="47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27432" tIns="27432" rIns="27432" bIns="27432" anchor="ctr" upright="1">
          <a:spAutoFit/>
        </a:bodyPr>
        <a:lstStyle/>
        <a:p>
          <a:pPr algn="ctr" rtl="0">
            <a:defRPr sz="1000"/>
          </a:pPr>
          <a:r>
            <a:rPr lang="de-CH" sz="1200" b="1" i="0" u="none" strike="noStrike" baseline="0">
              <a:solidFill>
                <a:srgbClr val="000000"/>
              </a:solidFill>
              <a:latin typeface="Arial"/>
              <a:cs typeface="Arial"/>
            </a:rPr>
            <a:t>Städtische Werke</a:t>
          </a:r>
        </a:p>
      </xdr:txBody>
    </xdr:sp>
    <xdr:clientData/>
  </xdr:oneCellAnchor>
  <xdr:twoCellAnchor editAs="oneCell">
    <xdr:from>
      <xdr:col>30</xdr:col>
      <xdr:colOff>95250</xdr:colOff>
      <xdr:row>56</xdr:row>
      <xdr:rowOff>0</xdr:rowOff>
    </xdr:from>
    <xdr:to>
      <xdr:col>31</xdr:col>
      <xdr:colOff>133350</xdr:colOff>
      <xdr:row>57</xdr:row>
      <xdr:rowOff>28575</xdr:rowOff>
    </xdr:to>
    <xdr:sp macro="" textlink="">
      <xdr:nvSpPr>
        <xdr:cNvPr id="4294" name="Line 198">
          <a:extLst>
            <a:ext uri="{FF2B5EF4-FFF2-40B4-BE49-F238E27FC236}">
              <a16:creationId xmlns:a16="http://schemas.microsoft.com/office/drawing/2014/main" id="{63A07EED-1049-E7F6-F3AD-1552168C7AAA}"/>
            </a:ext>
          </a:extLst>
        </xdr:cNvPr>
        <xdr:cNvSpPr>
          <a:spLocks noChangeShapeType="1"/>
        </xdr:cNvSpPr>
      </xdr:nvSpPr>
      <xdr:spPr bwMode="auto">
        <a:xfrm>
          <a:off x="5524500" y="8505825"/>
          <a:ext cx="219075" cy="19050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BEE1F6" mc:Ignorable="a14" a14:legacySpreadsheetColorIndex="47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28</xdr:col>
      <xdr:colOff>133350</xdr:colOff>
      <xdr:row>56</xdr:row>
      <xdr:rowOff>0</xdr:rowOff>
    </xdr:from>
    <xdr:to>
      <xdr:col>31</xdr:col>
      <xdr:colOff>133350</xdr:colOff>
      <xdr:row>58</xdr:row>
      <xdr:rowOff>152400</xdr:rowOff>
    </xdr:to>
    <xdr:sp macro="" textlink="">
      <xdr:nvSpPr>
        <xdr:cNvPr id="4295" name="Line 199">
          <a:extLst>
            <a:ext uri="{FF2B5EF4-FFF2-40B4-BE49-F238E27FC236}">
              <a16:creationId xmlns:a16="http://schemas.microsoft.com/office/drawing/2014/main" id="{D9945DB2-AE85-DCB3-CBAC-4115E5E92659}"/>
            </a:ext>
          </a:extLst>
        </xdr:cNvPr>
        <xdr:cNvSpPr>
          <a:spLocks noChangeShapeType="1"/>
        </xdr:cNvSpPr>
      </xdr:nvSpPr>
      <xdr:spPr bwMode="auto">
        <a:xfrm>
          <a:off x="5200650" y="8505825"/>
          <a:ext cx="542925" cy="47625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BEE1F6" mc:Ignorable="a14" a14:legacySpreadsheetColorIndex="47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28</xdr:col>
      <xdr:colOff>38100</xdr:colOff>
      <xdr:row>56</xdr:row>
      <xdr:rowOff>0</xdr:rowOff>
    </xdr:from>
    <xdr:to>
      <xdr:col>31</xdr:col>
      <xdr:colOff>133350</xdr:colOff>
      <xdr:row>59</xdr:row>
      <xdr:rowOff>85725</xdr:rowOff>
    </xdr:to>
    <xdr:sp macro="" textlink="">
      <xdr:nvSpPr>
        <xdr:cNvPr id="4296" name="Line 200">
          <a:extLst>
            <a:ext uri="{FF2B5EF4-FFF2-40B4-BE49-F238E27FC236}">
              <a16:creationId xmlns:a16="http://schemas.microsoft.com/office/drawing/2014/main" id="{ACFF874A-3055-4081-2FBD-092082AD937D}"/>
            </a:ext>
          </a:extLst>
        </xdr:cNvPr>
        <xdr:cNvSpPr>
          <a:spLocks noChangeShapeType="1"/>
        </xdr:cNvSpPr>
      </xdr:nvSpPr>
      <xdr:spPr bwMode="auto">
        <a:xfrm>
          <a:off x="5105400" y="8505825"/>
          <a:ext cx="638175" cy="57150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BEE1F6" mc:Ignorable="a14" a14:legacySpreadsheetColorIndex="47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29</xdr:col>
      <xdr:colOff>57150</xdr:colOff>
      <xdr:row>56</xdr:row>
      <xdr:rowOff>0</xdr:rowOff>
    </xdr:from>
    <xdr:to>
      <xdr:col>31</xdr:col>
      <xdr:colOff>133350</xdr:colOff>
      <xdr:row>58</xdr:row>
      <xdr:rowOff>57150</xdr:rowOff>
    </xdr:to>
    <xdr:sp macro="" textlink="">
      <xdr:nvSpPr>
        <xdr:cNvPr id="4297" name="Line 201">
          <a:extLst>
            <a:ext uri="{FF2B5EF4-FFF2-40B4-BE49-F238E27FC236}">
              <a16:creationId xmlns:a16="http://schemas.microsoft.com/office/drawing/2014/main" id="{7A463A4D-8DC2-181B-A6CD-15F2DDA1A738}"/>
            </a:ext>
          </a:extLst>
        </xdr:cNvPr>
        <xdr:cNvSpPr>
          <a:spLocks noChangeShapeType="1"/>
        </xdr:cNvSpPr>
      </xdr:nvSpPr>
      <xdr:spPr bwMode="auto">
        <a:xfrm>
          <a:off x="5305425" y="8505825"/>
          <a:ext cx="438150" cy="38100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BEE1F6" mc:Ignorable="a14" a14:legacySpreadsheetColorIndex="47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29</xdr:col>
      <xdr:colOff>161925</xdr:colOff>
      <xdr:row>56</xdr:row>
      <xdr:rowOff>0</xdr:rowOff>
    </xdr:from>
    <xdr:to>
      <xdr:col>31</xdr:col>
      <xdr:colOff>133350</xdr:colOff>
      <xdr:row>57</xdr:row>
      <xdr:rowOff>123825</xdr:rowOff>
    </xdr:to>
    <xdr:sp macro="" textlink="">
      <xdr:nvSpPr>
        <xdr:cNvPr id="4298" name="Line 202">
          <a:extLst>
            <a:ext uri="{FF2B5EF4-FFF2-40B4-BE49-F238E27FC236}">
              <a16:creationId xmlns:a16="http://schemas.microsoft.com/office/drawing/2014/main" id="{1AE35551-6E86-203E-FC63-814084C2CF04}"/>
            </a:ext>
          </a:extLst>
        </xdr:cNvPr>
        <xdr:cNvSpPr>
          <a:spLocks noChangeShapeType="1"/>
        </xdr:cNvSpPr>
      </xdr:nvSpPr>
      <xdr:spPr bwMode="auto">
        <a:xfrm>
          <a:off x="5410200" y="8505825"/>
          <a:ext cx="333375" cy="28575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BEE1F6" mc:Ignorable="a14" a14:legacySpreadsheetColorIndex="47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31</xdr:col>
      <xdr:colOff>28575</xdr:colOff>
      <xdr:row>56</xdr:row>
      <xdr:rowOff>0</xdr:rowOff>
    </xdr:from>
    <xdr:to>
      <xdr:col>31</xdr:col>
      <xdr:colOff>133350</xdr:colOff>
      <xdr:row>56</xdr:row>
      <xdr:rowOff>95250</xdr:rowOff>
    </xdr:to>
    <xdr:sp macro="" textlink="">
      <xdr:nvSpPr>
        <xdr:cNvPr id="4299" name="Line 203">
          <a:extLst>
            <a:ext uri="{FF2B5EF4-FFF2-40B4-BE49-F238E27FC236}">
              <a16:creationId xmlns:a16="http://schemas.microsoft.com/office/drawing/2014/main" id="{EA2533FD-6F84-3E37-2D1C-AC13BA809147}"/>
            </a:ext>
          </a:extLst>
        </xdr:cNvPr>
        <xdr:cNvSpPr>
          <a:spLocks noChangeShapeType="1"/>
        </xdr:cNvSpPr>
      </xdr:nvSpPr>
      <xdr:spPr bwMode="auto">
        <a:xfrm>
          <a:off x="5638800" y="8505825"/>
          <a:ext cx="104775" cy="9525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BEE1F6" mc:Ignorable="a14" a14:legacySpreadsheetColorIndex="47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27</xdr:col>
      <xdr:colOff>114300</xdr:colOff>
      <xdr:row>56</xdr:row>
      <xdr:rowOff>0</xdr:rowOff>
    </xdr:from>
    <xdr:to>
      <xdr:col>31</xdr:col>
      <xdr:colOff>133350</xdr:colOff>
      <xdr:row>60</xdr:row>
      <xdr:rowOff>28575</xdr:rowOff>
    </xdr:to>
    <xdr:sp macro="" textlink="">
      <xdr:nvSpPr>
        <xdr:cNvPr id="4300" name="Line 204">
          <a:extLst>
            <a:ext uri="{FF2B5EF4-FFF2-40B4-BE49-F238E27FC236}">
              <a16:creationId xmlns:a16="http://schemas.microsoft.com/office/drawing/2014/main" id="{B3721D6B-4DBA-BE14-CF55-BB99E8E900AC}"/>
            </a:ext>
          </a:extLst>
        </xdr:cNvPr>
        <xdr:cNvSpPr>
          <a:spLocks noChangeShapeType="1"/>
        </xdr:cNvSpPr>
      </xdr:nvSpPr>
      <xdr:spPr bwMode="auto">
        <a:xfrm>
          <a:off x="5000625" y="8505825"/>
          <a:ext cx="742950" cy="676275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BEE1F6" mc:Ignorable="a14" a14:legacySpreadsheetColorIndex="47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27</xdr:col>
      <xdr:colOff>0</xdr:colOff>
      <xdr:row>56</xdr:row>
      <xdr:rowOff>0</xdr:rowOff>
    </xdr:from>
    <xdr:to>
      <xdr:col>31</xdr:col>
      <xdr:colOff>133350</xdr:colOff>
      <xdr:row>60</xdr:row>
      <xdr:rowOff>123825</xdr:rowOff>
    </xdr:to>
    <xdr:sp macro="" textlink="">
      <xdr:nvSpPr>
        <xdr:cNvPr id="4301" name="Line 205">
          <a:extLst>
            <a:ext uri="{FF2B5EF4-FFF2-40B4-BE49-F238E27FC236}">
              <a16:creationId xmlns:a16="http://schemas.microsoft.com/office/drawing/2014/main" id="{99B83626-17DE-4330-7ED1-90410D7F1FAB}"/>
            </a:ext>
          </a:extLst>
        </xdr:cNvPr>
        <xdr:cNvSpPr>
          <a:spLocks noChangeShapeType="1"/>
        </xdr:cNvSpPr>
      </xdr:nvSpPr>
      <xdr:spPr bwMode="auto">
        <a:xfrm>
          <a:off x="4886325" y="8505825"/>
          <a:ext cx="857250" cy="771525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BEE1F6" mc:Ignorable="a14" a14:legacySpreadsheetColorIndex="47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0</xdr:col>
      <xdr:colOff>0</xdr:colOff>
      <xdr:row>56</xdr:row>
      <xdr:rowOff>0</xdr:rowOff>
    </xdr:from>
    <xdr:to>
      <xdr:col>24</xdr:col>
      <xdr:colOff>0</xdr:colOff>
      <xdr:row>56</xdr:row>
      <xdr:rowOff>76200</xdr:rowOff>
    </xdr:to>
    <xdr:sp macro="" textlink="">
      <xdr:nvSpPr>
        <xdr:cNvPr id="4302" name="Rectangle 206">
          <a:extLst>
            <a:ext uri="{FF2B5EF4-FFF2-40B4-BE49-F238E27FC236}">
              <a16:creationId xmlns:a16="http://schemas.microsoft.com/office/drawing/2014/main" id="{CC9D5E8D-7C04-A314-9DB6-D2798E312C50}"/>
            </a:ext>
          </a:extLst>
        </xdr:cNvPr>
        <xdr:cNvSpPr>
          <a:spLocks noChangeArrowheads="1"/>
        </xdr:cNvSpPr>
      </xdr:nvSpPr>
      <xdr:spPr bwMode="auto">
        <a:xfrm>
          <a:off x="0" y="8505825"/>
          <a:ext cx="4343400" cy="762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BEE1F6" mc:Ignorable="a14" a14:legacySpreadsheetColorIndex="47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19050</xdr:colOff>
      <xdr:row>56</xdr:row>
      <xdr:rowOff>123825</xdr:rowOff>
    </xdr:from>
    <xdr:to>
      <xdr:col>24</xdr:col>
      <xdr:colOff>0</xdr:colOff>
      <xdr:row>57</xdr:row>
      <xdr:rowOff>0</xdr:rowOff>
    </xdr:to>
    <xdr:sp macro="" textlink="">
      <xdr:nvSpPr>
        <xdr:cNvPr id="4303" name="Rectangle 207">
          <a:extLst>
            <a:ext uri="{FF2B5EF4-FFF2-40B4-BE49-F238E27FC236}">
              <a16:creationId xmlns:a16="http://schemas.microsoft.com/office/drawing/2014/main" id="{7AB53AF0-A6F0-AEF9-8BE5-119A1D93A2F7}"/>
            </a:ext>
          </a:extLst>
        </xdr:cNvPr>
        <xdr:cNvSpPr>
          <a:spLocks noChangeArrowheads="1"/>
        </xdr:cNvSpPr>
      </xdr:nvSpPr>
      <xdr:spPr bwMode="auto">
        <a:xfrm>
          <a:off x="19050" y="8629650"/>
          <a:ext cx="4324350" cy="381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BEE1F6" mc:Ignorable="a14" a14:legacySpreadsheetColorIndex="47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57</xdr:row>
      <xdr:rowOff>47625</xdr:rowOff>
    </xdr:from>
    <xdr:to>
      <xdr:col>24</xdr:col>
      <xdr:colOff>0</xdr:colOff>
      <xdr:row>57</xdr:row>
      <xdr:rowOff>85725</xdr:rowOff>
    </xdr:to>
    <xdr:sp macro="" textlink="">
      <xdr:nvSpPr>
        <xdr:cNvPr id="4304" name="Rectangle 208">
          <a:extLst>
            <a:ext uri="{FF2B5EF4-FFF2-40B4-BE49-F238E27FC236}">
              <a16:creationId xmlns:a16="http://schemas.microsoft.com/office/drawing/2014/main" id="{383F9E34-ECC1-B462-FD91-D832652BEFC6}"/>
            </a:ext>
          </a:extLst>
        </xdr:cNvPr>
        <xdr:cNvSpPr>
          <a:spLocks noChangeArrowheads="1"/>
        </xdr:cNvSpPr>
      </xdr:nvSpPr>
      <xdr:spPr bwMode="auto">
        <a:xfrm>
          <a:off x="0" y="8715375"/>
          <a:ext cx="4343400" cy="381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BEE1F6" mc:Ignorable="a14" a14:legacySpreadsheetColorIndex="47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0</xdr:col>
      <xdr:colOff>0</xdr:colOff>
      <xdr:row>56</xdr:row>
      <xdr:rowOff>19050</xdr:rowOff>
    </xdr:from>
    <xdr:ext cx="600075" cy="238125"/>
    <xdr:sp macro="" textlink="">
      <xdr:nvSpPr>
        <xdr:cNvPr id="4305" name="Text 209">
          <a:extLst>
            <a:ext uri="{FF2B5EF4-FFF2-40B4-BE49-F238E27FC236}">
              <a16:creationId xmlns:a16="http://schemas.microsoft.com/office/drawing/2014/main" id="{F154CC35-1171-908A-6F6F-C58C87436672}"/>
            </a:ext>
          </a:extLst>
        </xdr:cNvPr>
        <xdr:cNvSpPr txBox="1">
          <a:spLocks noChangeArrowheads="1"/>
        </xdr:cNvSpPr>
      </xdr:nvSpPr>
      <xdr:spPr bwMode="auto">
        <a:xfrm>
          <a:off x="0" y="8524875"/>
          <a:ext cx="60007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BEE1F6" mc:Ignorable="a14" a14:legacySpreadsheetColorIndex="47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27432" tIns="27432" rIns="27432" bIns="27432" anchor="ctr" upright="1">
          <a:spAutoFit/>
        </a:bodyPr>
        <a:lstStyle/>
        <a:p>
          <a:pPr algn="ctr" rtl="0">
            <a:defRPr sz="1000"/>
          </a:pPr>
          <a:r>
            <a:rPr lang="de-CH" sz="1200" b="1" i="0" u="none" strike="noStrike" baseline="0">
              <a:solidFill>
                <a:srgbClr val="000000"/>
              </a:solidFill>
              <a:latin typeface="Arial"/>
              <a:cs typeface="Arial"/>
            </a:rPr>
            <a:t>Schule</a:t>
          </a:r>
        </a:p>
      </xdr:txBody>
    </xdr:sp>
    <xdr:clientData/>
  </xdr:oneCellAnchor>
  <xdr:twoCellAnchor editAs="oneCell">
    <xdr:from>
      <xdr:col>29</xdr:col>
      <xdr:colOff>76200</xdr:colOff>
      <xdr:row>14</xdr:row>
      <xdr:rowOff>57150</xdr:rowOff>
    </xdr:from>
    <xdr:to>
      <xdr:col>31</xdr:col>
      <xdr:colOff>85725</xdr:colOff>
      <xdr:row>16</xdr:row>
      <xdr:rowOff>66675</xdr:rowOff>
    </xdr:to>
    <xdr:pic>
      <xdr:nvPicPr>
        <xdr:cNvPr id="4307" name="Bild 211">
          <a:extLst>
            <a:ext uri="{FF2B5EF4-FFF2-40B4-BE49-F238E27FC236}">
              <a16:creationId xmlns:a16="http://schemas.microsoft.com/office/drawing/2014/main" id="{1315708B-6DE7-AE45-0C5D-9E44274069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24475" y="2228850"/>
          <a:ext cx="371475" cy="3333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29</xdr:col>
      <xdr:colOff>76200</xdr:colOff>
      <xdr:row>44</xdr:row>
      <xdr:rowOff>66675</xdr:rowOff>
    </xdr:from>
    <xdr:to>
      <xdr:col>31</xdr:col>
      <xdr:colOff>85725</xdr:colOff>
      <xdr:row>46</xdr:row>
      <xdr:rowOff>76200</xdr:rowOff>
    </xdr:to>
    <xdr:pic>
      <xdr:nvPicPr>
        <xdr:cNvPr id="4308" name="Bild 212">
          <a:extLst>
            <a:ext uri="{FF2B5EF4-FFF2-40B4-BE49-F238E27FC236}">
              <a16:creationId xmlns:a16="http://schemas.microsoft.com/office/drawing/2014/main" id="{6FCC3383-F290-62DB-440F-8BDEC99A40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24475" y="6762750"/>
          <a:ext cx="371475" cy="3333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29</xdr:col>
      <xdr:colOff>76200</xdr:colOff>
      <xdr:row>50</xdr:row>
      <xdr:rowOff>66675</xdr:rowOff>
    </xdr:from>
    <xdr:to>
      <xdr:col>31</xdr:col>
      <xdr:colOff>85725</xdr:colOff>
      <xdr:row>52</xdr:row>
      <xdr:rowOff>76200</xdr:rowOff>
    </xdr:to>
    <xdr:pic>
      <xdr:nvPicPr>
        <xdr:cNvPr id="4309" name="Bild 213">
          <a:extLst>
            <a:ext uri="{FF2B5EF4-FFF2-40B4-BE49-F238E27FC236}">
              <a16:creationId xmlns:a16="http://schemas.microsoft.com/office/drawing/2014/main" id="{3C3079F2-A03D-32AF-901F-EA1B668D60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24475" y="7667625"/>
          <a:ext cx="371475" cy="3333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29</xdr:col>
      <xdr:colOff>76200</xdr:colOff>
      <xdr:row>38</xdr:row>
      <xdr:rowOff>66675</xdr:rowOff>
    </xdr:from>
    <xdr:to>
      <xdr:col>31</xdr:col>
      <xdr:colOff>85725</xdr:colOff>
      <xdr:row>40</xdr:row>
      <xdr:rowOff>76200</xdr:rowOff>
    </xdr:to>
    <xdr:pic>
      <xdr:nvPicPr>
        <xdr:cNvPr id="4310" name="Bild 214">
          <a:extLst>
            <a:ext uri="{FF2B5EF4-FFF2-40B4-BE49-F238E27FC236}">
              <a16:creationId xmlns:a16="http://schemas.microsoft.com/office/drawing/2014/main" id="{1BEE1BAC-8A09-19D2-21EF-29432AF42C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24475" y="5857875"/>
          <a:ext cx="371475" cy="3333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29</xdr:col>
      <xdr:colOff>76200</xdr:colOff>
      <xdr:row>32</xdr:row>
      <xdr:rowOff>66675</xdr:rowOff>
    </xdr:from>
    <xdr:to>
      <xdr:col>31</xdr:col>
      <xdr:colOff>85725</xdr:colOff>
      <xdr:row>34</xdr:row>
      <xdr:rowOff>76200</xdr:rowOff>
    </xdr:to>
    <xdr:pic>
      <xdr:nvPicPr>
        <xdr:cNvPr id="4311" name="Bild 215">
          <a:extLst>
            <a:ext uri="{FF2B5EF4-FFF2-40B4-BE49-F238E27FC236}">
              <a16:creationId xmlns:a16="http://schemas.microsoft.com/office/drawing/2014/main" id="{1723D93F-E55D-9009-FCF1-6AA2075C4E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24475" y="4953000"/>
          <a:ext cx="371475" cy="3333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29</xdr:col>
      <xdr:colOff>76200</xdr:colOff>
      <xdr:row>20</xdr:row>
      <xdr:rowOff>66675</xdr:rowOff>
    </xdr:from>
    <xdr:to>
      <xdr:col>31</xdr:col>
      <xdr:colOff>85725</xdr:colOff>
      <xdr:row>22</xdr:row>
      <xdr:rowOff>76200</xdr:rowOff>
    </xdr:to>
    <xdr:pic>
      <xdr:nvPicPr>
        <xdr:cNvPr id="4312" name="Bild 216">
          <a:extLst>
            <a:ext uri="{FF2B5EF4-FFF2-40B4-BE49-F238E27FC236}">
              <a16:creationId xmlns:a16="http://schemas.microsoft.com/office/drawing/2014/main" id="{4C7D7FB6-7934-7C35-4010-6807FB90D6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24475" y="3143250"/>
          <a:ext cx="371475" cy="3333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29</xdr:col>
      <xdr:colOff>76200</xdr:colOff>
      <xdr:row>56</xdr:row>
      <xdr:rowOff>57150</xdr:rowOff>
    </xdr:from>
    <xdr:to>
      <xdr:col>31</xdr:col>
      <xdr:colOff>85725</xdr:colOff>
      <xdr:row>58</xdr:row>
      <xdr:rowOff>66675</xdr:rowOff>
    </xdr:to>
    <xdr:pic>
      <xdr:nvPicPr>
        <xdr:cNvPr id="4314" name="Bild 218">
          <a:extLst>
            <a:ext uri="{FF2B5EF4-FFF2-40B4-BE49-F238E27FC236}">
              <a16:creationId xmlns:a16="http://schemas.microsoft.com/office/drawing/2014/main" id="{2F34035B-6228-6D3B-D4B2-C80385083E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24475" y="8562975"/>
          <a:ext cx="371475" cy="3333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29</xdr:col>
      <xdr:colOff>76200</xdr:colOff>
      <xdr:row>2</xdr:row>
      <xdr:rowOff>66675</xdr:rowOff>
    </xdr:from>
    <xdr:to>
      <xdr:col>31</xdr:col>
      <xdr:colOff>85725</xdr:colOff>
      <xdr:row>4</xdr:row>
      <xdr:rowOff>76200</xdr:rowOff>
    </xdr:to>
    <xdr:pic>
      <xdr:nvPicPr>
        <xdr:cNvPr id="4315" name="Bild 219">
          <a:extLst>
            <a:ext uri="{FF2B5EF4-FFF2-40B4-BE49-F238E27FC236}">
              <a16:creationId xmlns:a16="http://schemas.microsoft.com/office/drawing/2014/main" id="{E4631224-5219-55E9-9F38-D3AE898C03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24475" y="428625"/>
          <a:ext cx="371475" cy="3333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29</xdr:col>
      <xdr:colOff>76200</xdr:colOff>
      <xdr:row>26</xdr:row>
      <xdr:rowOff>66675</xdr:rowOff>
    </xdr:from>
    <xdr:to>
      <xdr:col>31</xdr:col>
      <xdr:colOff>85725</xdr:colOff>
      <xdr:row>28</xdr:row>
      <xdr:rowOff>76200</xdr:rowOff>
    </xdr:to>
    <xdr:pic>
      <xdr:nvPicPr>
        <xdr:cNvPr id="4316" name="Bild 220">
          <a:extLst>
            <a:ext uri="{FF2B5EF4-FFF2-40B4-BE49-F238E27FC236}">
              <a16:creationId xmlns:a16="http://schemas.microsoft.com/office/drawing/2014/main" id="{BC86D136-4470-80D3-1987-142693A18B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24475" y="4048125"/>
          <a:ext cx="371475" cy="3333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28575</xdr:rowOff>
    </xdr:from>
    <xdr:ext cx="1590675" cy="200025"/>
    <xdr:sp macro="" textlink="">
      <xdr:nvSpPr>
        <xdr:cNvPr id="39939" name="Text 3">
          <a:extLst>
            <a:ext uri="{FF2B5EF4-FFF2-40B4-BE49-F238E27FC236}">
              <a16:creationId xmlns:a16="http://schemas.microsoft.com/office/drawing/2014/main" id="{26D42C5C-5AD2-168D-1498-5B99134B903A}"/>
            </a:ext>
          </a:extLst>
        </xdr:cNvPr>
        <xdr:cNvSpPr txBox="1">
          <a:spLocks noChangeArrowheads="1"/>
        </xdr:cNvSpPr>
      </xdr:nvSpPr>
      <xdr:spPr bwMode="auto">
        <a:xfrm>
          <a:off x="0" y="28575"/>
          <a:ext cx="1590675" cy="2000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2860" rIns="18288" bIns="22860" anchor="ctr" upright="1">
          <a:spAutoFit/>
        </a:bodyPr>
        <a:lstStyle/>
        <a:p>
          <a:pPr algn="ctr" rtl="0">
            <a:defRPr sz="1000"/>
          </a:pPr>
          <a:r>
            <a:rPr lang="de-CH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Flugbewegungen (Starts)</a:t>
          </a:r>
        </a:p>
      </xdr:txBody>
    </xdr:sp>
    <xdr:clientData/>
  </xdr:oneCellAnchor>
  <xdr:oneCellAnchor>
    <xdr:from>
      <xdr:col>3</xdr:col>
      <xdr:colOff>140400</xdr:colOff>
      <xdr:row>10</xdr:row>
      <xdr:rowOff>164623</xdr:rowOff>
    </xdr:from>
    <xdr:ext cx="1509901" cy="223203"/>
    <xdr:sp macro="" textlink="">
      <xdr:nvSpPr>
        <xdr:cNvPr id="39944" name="Text 8">
          <a:extLst>
            <a:ext uri="{FF2B5EF4-FFF2-40B4-BE49-F238E27FC236}">
              <a16:creationId xmlns:a16="http://schemas.microsoft.com/office/drawing/2014/main" id="{80BD8DD4-84F5-59B5-70C8-EC1E9CFB6426}"/>
            </a:ext>
          </a:extLst>
        </xdr:cNvPr>
        <xdr:cNvSpPr txBox="1">
          <a:spLocks noChangeArrowheads="1"/>
        </xdr:cNvSpPr>
      </xdr:nvSpPr>
      <xdr:spPr bwMode="auto">
        <a:xfrm>
          <a:off x="2254950" y="2069623"/>
          <a:ext cx="1509901" cy="223203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27432" tIns="22860" rIns="27432" bIns="22860" anchor="ctr" upright="1">
          <a:spAutoFit/>
        </a:bodyPr>
        <a:lstStyle/>
        <a:p>
          <a:pPr algn="ctr" rtl="0">
            <a:defRPr sz="1000"/>
          </a:pPr>
          <a:r>
            <a:rPr lang="de-CH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Flughafen-Pistenplan</a:t>
          </a:r>
        </a:p>
      </xdr:txBody>
    </xdr:sp>
    <xdr:clientData/>
  </xdr:oneCellAnchor>
  <xdr:twoCellAnchor editAs="oneCell">
    <xdr:from>
      <xdr:col>5</xdr:col>
      <xdr:colOff>95250</xdr:colOff>
      <xdr:row>29</xdr:row>
      <xdr:rowOff>38100</xdr:rowOff>
    </xdr:from>
    <xdr:to>
      <xdr:col>5</xdr:col>
      <xdr:colOff>542925</xdr:colOff>
      <xdr:row>32</xdr:row>
      <xdr:rowOff>95250</xdr:rowOff>
    </xdr:to>
    <xdr:sp macro="" textlink="">
      <xdr:nvSpPr>
        <xdr:cNvPr id="39946" name="Text 10">
          <a:extLst>
            <a:ext uri="{FF2B5EF4-FFF2-40B4-BE49-F238E27FC236}">
              <a16:creationId xmlns:a16="http://schemas.microsoft.com/office/drawing/2014/main" id="{9838F223-A6D9-47C6-47A5-4AE80D279DB1}"/>
            </a:ext>
          </a:extLst>
        </xdr:cNvPr>
        <xdr:cNvSpPr txBox="1">
          <a:spLocks noChangeArrowheads="1"/>
        </xdr:cNvSpPr>
      </xdr:nvSpPr>
      <xdr:spPr bwMode="auto">
        <a:xfrm>
          <a:off x="3371850" y="5562600"/>
          <a:ext cx="447675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BEE1F6" mc:Ignorable="a14" a14:legacySpreadsheetColorIndex="47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de-CH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Total Starts</a:t>
          </a:r>
        </a:p>
        <a:p>
          <a:pPr algn="ctr" rtl="0">
            <a:defRPr sz="1000"/>
          </a:pPr>
          <a:r>
            <a:rPr lang="de-CH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über Opfikon</a:t>
          </a:r>
        </a:p>
      </xdr:txBody>
    </xdr:sp>
    <xdr:clientData/>
  </xdr:twoCellAnchor>
  <xdr:twoCellAnchor editAs="oneCell">
    <xdr:from>
      <xdr:col>7</xdr:col>
      <xdr:colOff>123825</xdr:colOff>
      <xdr:row>29</xdr:row>
      <xdr:rowOff>0</xdr:rowOff>
    </xdr:from>
    <xdr:to>
      <xdr:col>7</xdr:col>
      <xdr:colOff>504825</xdr:colOff>
      <xdr:row>32</xdr:row>
      <xdr:rowOff>152400</xdr:rowOff>
    </xdr:to>
    <xdr:sp macro="" textlink="">
      <xdr:nvSpPr>
        <xdr:cNvPr id="39947" name="Text 11">
          <a:extLst>
            <a:ext uri="{FF2B5EF4-FFF2-40B4-BE49-F238E27FC236}">
              <a16:creationId xmlns:a16="http://schemas.microsoft.com/office/drawing/2014/main" id="{58E9F680-BBB8-C8F2-F2EF-1ACF4DD5B99D}"/>
            </a:ext>
          </a:extLst>
        </xdr:cNvPr>
        <xdr:cNvSpPr txBox="1">
          <a:spLocks noChangeArrowheads="1"/>
        </xdr:cNvSpPr>
      </xdr:nvSpPr>
      <xdr:spPr bwMode="auto">
        <a:xfrm>
          <a:off x="4676775" y="5524500"/>
          <a:ext cx="38100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BEE1F6" mc:Ignorable="a14" a14:legacySpreadsheetColorIndex="47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de-CH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Total Starts über Flugh. Kloten</a:t>
          </a:r>
        </a:p>
      </xdr:txBody>
    </xdr:sp>
    <xdr:clientData/>
  </xdr:twoCellAnchor>
  <xdr:twoCellAnchor editAs="oneCell">
    <xdr:from>
      <xdr:col>6</xdr:col>
      <xdr:colOff>95250</xdr:colOff>
      <xdr:row>29</xdr:row>
      <xdr:rowOff>38100</xdr:rowOff>
    </xdr:from>
    <xdr:to>
      <xdr:col>6</xdr:col>
      <xdr:colOff>542925</xdr:colOff>
      <xdr:row>32</xdr:row>
      <xdr:rowOff>95250</xdr:rowOff>
    </xdr:to>
    <xdr:sp macro="" textlink="">
      <xdr:nvSpPr>
        <xdr:cNvPr id="39952" name="Text 10">
          <a:extLst>
            <a:ext uri="{FF2B5EF4-FFF2-40B4-BE49-F238E27FC236}">
              <a16:creationId xmlns:a16="http://schemas.microsoft.com/office/drawing/2014/main" id="{EC352B24-7611-0DBB-C5E4-D133CA77CC52}"/>
            </a:ext>
          </a:extLst>
        </xdr:cNvPr>
        <xdr:cNvSpPr txBox="1">
          <a:spLocks noChangeArrowheads="1"/>
        </xdr:cNvSpPr>
      </xdr:nvSpPr>
      <xdr:spPr bwMode="auto">
        <a:xfrm>
          <a:off x="4010025" y="5562600"/>
          <a:ext cx="447675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BEE1F6" mc:Ignorable="a14" a14:legacySpreadsheetColorIndex="47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de-CH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Total Starts</a:t>
          </a:r>
        </a:p>
        <a:p>
          <a:pPr algn="ctr" rtl="0">
            <a:defRPr sz="1000"/>
          </a:pPr>
          <a:r>
            <a:rPr lang="de-CH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über Opfikon</a:t>
          </a:r>
        </a:p>
      </xdr:txBody>
    </xdr:sp>
    <xdr:clientData/>
  </xdr:twoCellAnchor>
  <xdr:twoCellAnchor editAs="oneCell">
    <xdr:from>
      <xdr:col>8</xdr:col>
      <xdr:colOff>123825</xdr:colOff>
      <xdr:row>29</xdr:row>
      <xdr:rowOff>0</xdr:rowOff>
    </xdr:from>
    <xdr:to>
      <xdr:col>8</xdr:col>
      <xdr:colOff>504825</xdr:colOff>
      <xdr:row>32</xdr:row>
      <xdr:rowOff>152400</xdr:rowOff>
    </xdr:to>
    <xdr:sp macro="" textlink="">
      <xdr:nvSpPr>
        <xdr:cNvPr id="39953" name="Text 11">
          <a:extLst>
            <a:ext uri="{FF2B5EF4-FFF2-40B4-BE49-F238E27FC236}">
              <a16:creationId xmlns:a16="http://schemas.microsoft.com/office/drawing/2014/main" id="{EB4A3920-FB98-3B67-8836-0873CA9FAE30}"/>
            </a:ext>
          </a:extLst>
        </xdr:cNvPr>
        <xdr:cNvSpPr txBox="1">
          <a:spLocks noChangeArrowheads="1"/>
        </xdr:cNvSpPr>
      </xdr:nvSpPr>
      <xdr:spPr bwMode="auto">
        <a:xfrm>
          <a:off x="5314950" y="5524500"/>
          <a:ext cx="38100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BEE1F6" mc:Ignorable="a14" a14:legacySpreadsheetColorIndex="47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de-CH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Total Starts über Flugh. Kloten</a:t>
          </a:r>
        </a:p>
      </xdr:txBody>
    </xdr:sp>
    <xdr:clientData/>
  </xdr:twoCellAnchor>
  <xdr:twoCellAnchor editAs="oneCell">
    <xdr:from>
      <xdr:col>6</xdr:col>
      <xdr:colOff>95250</xdr:colOff>
      <xdr:row>29</xdr:row>
      <xdr:rowOff>38100</xdr:rowOff>
    </xdr:from>
    <xdr:to>
      <xdr:col>6</xdr:col>
      <xdr:colOff>542925</xdr:colOff>
      <xdr:row>32</xdr:row>
      <xdr:rowOff>95250</xdr:rowOff>
    </xdr:to>
    <xdr:sp macro="" textlink="">
      <xdr:nvSpPr>
        <xdr:cNvPr id="39954" name="Text 10">
          <a:extLst>
            <a:ext uri="{FF2B5EF4-FFF2-40B4-BE49-F238E27FC236}">
              <a16:creationId xmlns:a16="http://schemas.microsoft.com/office/drawing/2014/main" id="{76536D28-9134-9CF2-45AF-9BBD53D67C99}"/>
            </a:ext>
          </a:extLst>
        </xdr:cNvPr>
        <xdr:cNvSpPr txBox="1">
          <a:spLocks noChangeArrowheads="1"/>
        </xdr:cNvSpPr>
      </xdr:nvSpPr>
      <xdr:spPr bwMode="auto">
        <a:xfrm>
          <a:off x="4010025" y="5562600"/>
          <a:ext cx="447675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BEE1F6" mc:Ignorable="a14" a14:legacySpreadsheetColorIndex="47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de-CH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Total Starts</a:t>
          </a:r>
        </a:p>
        <a:p>
          <a:pPr algn="ctr" rtl="0">
            <a:defRPr sz="1000"/>
          </a:pPr>
          <a:r>
            <a:rPr lang="de-CH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über Opfikon</a:t>
          </a:r>
        </a:p>
      </xdr:txBody>
    </xdr:sp>
    <xdr:clientData/>
  </xdr:twoCellAnchor>
  <xdr:twoCellAnchor editAs="oneCell">
    <xdr:from>
      <xdr:col>8</xdr:col>
      <xdr:colOff>123825</xdr:colOff>
      <xdr:row>29</xdr:row>
      <xdr:rowOff>0</xdr:rowOff>
    </xdr:from>
    <xdr:to>
      <xdr:col>8</xdr:col>
      <xdr:colOff>504825</xdr:colOff>
      <xdr:row>32</xdr:row>
      <xdr:rowOff>152400</xdr:rowOff>
    </xdr:to>
    <xdr:sp macro="" textlink="">
      <xdr:nvSpPr>
        <xdr:cNvPr id="39955" name="Text 11">
          <a:extLst>
            <a:ext uri="{FF2B5EF4-FFF2-40B4-BE49-F238E27FC236}">
              <a16:creationId xmlns:a16="http://schemas.microsoft.com/office/drawing/2014/main" id="{9D76B834-08DF-64B8-135D-C5916B6F2E45}"/>
            </a:ext>
          </a:extLst>
        </xdr:cNvPr>
        <xdr:cNvSpPr txBox="1">
          <a:spLocks noChangeArrowheads="1"/>
        </xdr:cNvSpPr>
      </xdr:nvSpPr>
      <xdr:spPr bwMode="auto">
        <a:xfrm>
          <a:off x="5314950" y="5524500"/>
          <a:ext cx="38100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BEE1F6" mc:Ignorable="a14" a14:legacySpreadsheetColorIndex="47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de-CH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Total Starts über Flugh. Kloten</a:t>
          </a:r>
        </a:p>
      </xdr:txBody>
    </xdr:sp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8</xdr:row>
      <xdr:rowOff>9525</xdr:rowOff>
    </xdr:from>
    <xdr:to>
      <xdr:col>8</xdr:col>
      <xdr:colOff>0</xdr:colOff>
      <xdr:row>24</xdr:row>
      <xdr:rowOff>123825</xdr:rowOff>
    </xdr:to>
    <xdr:graphicFrame macro="">
      <xdr:nvGraphicFramePr>
        <xdr:cNvPr id="40962" name="Diagramm 2">
          <a:extLst>
            <a:ext uri="{FF2B5EF4-FFF2-40B4-BE49-F238E27FC236}">
              <a16:creationId xmlns:a16="http://schemas.microsoft.com/office/drawing/2014/main" id="{A24F73DE-DE50-EC8F-93DC-C7AD1699090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0</xdr:col>
      <xdr:colOff>0</xdr:colOff>
      <xdr:row>0</xdr:row>
      <xdr:rowOff>28575</xdr:rowOff>
    </xdr:from>
    <xdr:ext cx="2314575" cy="200025"/>
    <xdr:sp macro="" textlink="">
      <xdr:nvSpPr>
        <xdr:cNvPr id="40971" name="Text 11">
          <a:extLst>
            <a:ext uri="{FF2B5EF4-FFF2-40B4-BE49-F238E27FC236}">
              <a16:creationId xmlns:a16="http://schemas.microsoft.com/office/drawing/2014/main" id="{7A2A0788-1440-4472-E64B-E8E615ECA420}"/>
            </a:ext>
          </a:extLst>
        </xdr:cNvPr>
        <xdr:cNvSpPr txBox="1">
          <a:spLocks noChangeArrowheads="1"/>
        </xdr:cNvSpPr>
      </xdr:nvSpPr>
      <xdr:spPr bwMode="auto">
        <a:xfrm>
          <a:off x="0" y="28575"/>
          <a:ext cx="2314575" cy="2000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2860" rIns="18288" bIns="22860" anchor="ctr" upright="1">
          <a:spAutoFit/>
        </a:bodyPr>
        <a:lstStyle/>
        <a:p>
          <a:pPr algn="ctr" rtl="0">
            <a:defRPr sz="1000"/>
          </a:pPr>
          <a:r>
            <a:rPr lang="de-CH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Übersicht über alle Flugbewegungen</a:t>
          </a:r>
        </a:p>
      </xdr:txBody>
    </xdr:sp>
    <xdr:clientData/>
  </xdr:oneCellAnchor>
  <xdr:oneCellAnchor>
    <xdr:from>
      <xdr:col>0</xdr:col>
      <xdr:colOff>0</xdr:colOff>
      <xdr:row>27</xdr:row>
      <xdr:rowOff>0</xdr:rowOff>
    </xdr:from>
    <xdr:ext cx="1571625" cy="200025"/>
    <xdr:sp macro="" textlink="">
      <xdr:nvSpPr>
        <xdr:cNvPr id="40972" name="Text 12">
          <a:extLst>
            <a:ext uri="{FF2B5EF4-FFF2-40B4-BE49-F238E27FC236}">
              <a16:creationId xmlns:a16="http://schemas.microsoft.com/office/drawing/2014/main" id="{06067AD0-1916-B1A7-220A-55569A8E35C6}"/>
            </a:ext>
          </a:extLst>
        </xdr:cNvPr>
        <xdr:cNvSpPr txBox="1">
          <a:spLocks noChangeArrowheads="1"/>
        </xdr:cNvSpPr>
      </xdr:nvSpPr>
      <xdr:spPr bwMode="auto">
        <a:xfrm>
          <a:off x="0" y="4476750"/>
          <a:ext cx="1571625" cy="2000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2860" rIns="18288" bIns="22860" anchor="ctr" upright="1">
          <a:spAutoFit/>
        </a:bodyPr>
        <a:lstStyle/>
        <a:p>
          <a:pPr algn="ctr" rtl="0">
            <a:defRPr sz="1000"/>
          </a:pPr>
          <a:r>
            <a:rPr lang="de-CH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Abfallmengen in Tonnen</a:t>
          </a:r>
        </a:p>
      </xdr:txBody>
    </xdr:sp>
    <xdr:clientData/>
  </xdr:oneCellAnchor>
  <xdr:twoCellAnchor editAs="oneCell">
    <xdr:from>
      <xdr:col>0</xdr:col>
      <xdr:colOff>0</xdr:colOff>
      <xdr:row>24</xdr:row>
      <xdr:rowOff>123825</xdr:rowOff>
    </xdr:from>
    <xdr:to>
      <xdr:col>7</xdr:col>
      <xdr:colOff>676275</xdr:colOff>
      <xdr:row>26</xdr:row>
      <xdr:rowOff>0</xdr:rowOff>
    </xdr:to>
    <xdr:sp macro="" textlink="">
      <xdr:nvSpPr>
        <xdr:cNvPr id="40973" name="Text 13">
          <a:extLst>
            <a:ext uri="{FF2B5EF4-FFF2-40B4-BE49-F238E27FC236}">
              <a16:creationId xmlns:a16="http://schemas.microsoft.com/office/drawing/2014/main" id="{B3088786-A7E5-00C2-E191-BB7E2DD5B418}"/>
            </a:ext>
          </a:extLst>
        </xdr:cNvPr>
        <xdr:cNvSpPr txBox="1">
          <a:spLocks noChangeArrowheads="1"/>
        </xdr:cNvSpPr>
      </xdr:nvSpPr>
      <xdr:spPr bwMode="auto">
        <a:xfrm>
          <a:off x="0" y="4114800"/>
          <a:ext cx="5772150" cy="2000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BEE1F6" mc:Ignorable="a14" a14:legacySpreadsheetColorIndex="41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de-CH" sz="900" b="0" i="1" u="none" strike="noStrike" baseline="0">
              <a:solidFill>
                <a:srgbClr val="000000"/>
              </a:solidFill>
              <a:latin typeface="Arial"/>
              <a:cs typeface="Arial"/>
            </a:rPr>
            <a:t>* Wegen Bauarbeiten von zwei Monaten, Sperre Piste 28; Verlegung der Starts über Opfikon</a:t>
          </a:r>
        </a:p>
      </xdr:txBody>
    </xdr:sp>
    <xdr:clientData/>
  </xdr:twoCellAnchor>
  <xdr:twoCellAnchor editAs="oneCell">
    <xdr:from>
      <xdr:col>13</xdr:col>
      <xdr:colOff>438150</xdr:colOff>
      <xdr:row>11</xdr:row>
      <xdr:rowOff>0</xdr:rowOff>
    </xdr:from>
    <xdr:to>
      <xdr:col>13</xdr:col>
      <xdr:colOff>657225</xdr:colOff>
      <xdr:row>13</xdr:row>
      <xdr:rowOff>95250</xdr:rowOff>
    </xdr:to>
    <xdr:sp macro="" textlink="">
      <xdr:nvSpPr>
        <xdr:cNvPr id="40974" name="Text 14">
          <a:extLst>
            <a:ext uri="{FF2B5EF4-FFF2-40B4-BE49-F238E27FC236}">
              <a16:creationId xmlns:a16="http://schemas.microsoft.com/office/drawing/2014/main" id="{C618047F-1BBF-1283-439E-E7817BE1E7AD}"/>
            </a:ext>
          </a:extLst>
        </xdr:cNvPr>
        <xdr:cNvSpPr txBox="1">
          <a:spLocks noChangeArrowheads="1"/>
        </xdr:cNvSpPr>
      </xdr:nvSpPr>
      <xdr:spPr bwMode="auto">
        <a:xfrm>
          <a:off x="9753600" y="1885950"/>
          <a:ext cx="219075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de-CH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* </a:t>
          </a:r>
        </a:p>
      </xdr:txBody>
    </xdr:sp>
    <xdr:clientData/>
  </xdr:twoCellAnchor>
  <xdr:twoCellAnchor editAs="oneCell">
    <xdr:from>
      <xdr:col>6</xdr:col>
      <xdr:colOff>352425</xdr:colOff>
      <xdr:row>10</xdr:row>
      <xdr:rowOff>152400</xdr:rowOff>
    </xdr:from>
    <xdr:to>
      <xdr:col>6</xdr:col>
      <xdr:colOff>571500</xdr:colOff>
      <xdr:row>13</xdr:row>
      <xdr:rowOff>85725</xdr:rowOff>
    </xdr:to>
    <xdr:sp macro="" textlink="">
      <xdr:nvSpPr>
        <xdr:cNvPr id="40975" name="Text 15">
          <a:extLst>
            <a:ext uri="{FF2B5EF4-FFF2-40B4-BE49-F238E27FC236}">
              <a16:creationId xmlns:a16="http://schemas.microsoft.com/office/drawing/2014/main" id="{F8E8F99B-9370-869B-87D9-8A33AFEB3FD3}"/>
            </a:ext>
          </a:extLst>
        </xdr:cNvPr>
        <xdr:cNvSpPr txBox="1">
          <a:spLocks noChangeArrowheads="1"/>
        </xdr:cNvSpPr>
      </xdr:nvSpPr>
      <xdr:spPr bwMode="auto">
        <a:xfrm>
          <a:off x="4762500" y="1876425"/>
          <a:ext cx="219075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de-CH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* </a:t>
          </a:r>
        </a:p>
      </xdr:txBody>
    </xdr:sp>
    <xdr:clientData/>
  </xdr:twoCellAnchor>
  <xdr:twoCellAnchor>
    <xdr:from>
      <xdr:col>0</xdr:col>
      <xdr:colOff>0</xdr:colOff>
      <xdr:row>39</xdr:row>
      <xdr:rowOff>95250</xdr:rowOff>
    </xdr:from>
    <xdr:to>
      <xdr:col>8</xdr:col>
      <xdr:colOff>0</xdr:colOff>
      <xdr:row>53</xdr:row>
      <xdr:rowOff>152400</xdr:rowOff>
    </xdr:to>
    <xdr:graphicFrame macro="">
      <xdr:nvGraphicFramePr>
        <xdr:cNvPr id="40977" name="Diagramm 17">
          <a:extLst>
            <a:ext uri="{FF2B5EF4-FFF2-40B4-BE49-F238E27FC236}">
              <a16:creationId xmlns:a16="http://schemas.microsoft.com/office/drawing/2014/main" id="{3AAABB33-C5A4-6C64-3174-6CA578FCF9C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0.47049</cdr:x>
      <cdr:y>0.88982</cdr:y>
    </cdr:from>
    <cdr:to>
      <cdr:x>0.52803</cdr:x>
      <cdr:y>0.9564</cdr:y>
    </cdr:to>
    <cdr:sp macro="" textlink="">
      <cdr:nvSpPr>
        <cdr:cNvPr id="41985" name="Text 1">
          <a:extLst xmlns:a="http://schemas.openxmlformats.org/drawingml/2006/main">
            <a:ext uri="{FF2B5EF4-FFF2-40B4-BE49-F238E27FC236}">
              <a16:creationId xmlns:a16="http://schemas.microsoft.com/office/drawing/2014/main" id="{3E14A5D4-6AC3-68EC-05F0-5DA77CBCCA0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727897" y="2418715"/>
          <a:ext cx="333213" cy="18073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none" lIns="18288" tIns="22860" rIns="18288" bIns="22860" anchor="ctr" upright="1">
          <a:spAutoFit/>
        </a:bodyPr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de-CH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Jahre</a:t>
          </a:r>
        </a:p>
      </cdr:txBody>
    </cdr:sp>
  </cdr:relSizeAnchor>
</c:userShapes>
</file>

<file path=xl/drawings/drawing4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38</xdr:row>
      <xdr:rowOff>152400</xdr:rowOff>
    </xdr:from>
    <xdr:to>
      <xdr:col>8</xdr:col>
      <xdr:colOff>971550</xdr:colOff>
      <xdr:row>58</xdr:row>
      <xdr:rowOff>9525</xdr:rowOff>
    </xdr:to>
    <xdr:graphicFrame macro="">
      <xdr:nvGraphicFramePr>
        <xdr:cNvPr id="43015" name="Diagramm 7">
          <a:extLst>
            <a:ext uri="{FF2B5EF4-FFF2-40B4-BE49-F238E27FC236}">
              <a16:creationId xmlns:a16="http://schemas.microsoft.com/office/drawing/2014/main" id="{94E313A1-DDBF-42D7-A115-CC341F9552A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28575</xdr:colOff>
      <xdr:row>25</xdr:row>
      <xdr:rowOff>95250</xdr:rowOff>
    </xdr:from>
    <xdr:to>
      <xdr:col>8</xdr:col>
      <xdr:colOff>238125</xdr:colOff>
      <xdr:row>25</xdr:row>
      <xdr:rowOff>95250</xdr:rowOff>
    </xdr:to>
    <xdr:sp macro="" textlink="">
      <xdr:nvSpPr>
        <xdr:cNvPr id="44033" name="Line 1">
          <a:extLst>
            <a:ext uri="{FF2B5EF4-FFF2-40B4-BE49-F238E27FC236}">
              <a16:creationId xmlns:a16="http://schemas.microsoft.com/office/drawing/2014/main" id="{9F4CE431-8CC9-0FF4-BCAA-FB52605E5A78}"/>
            </a:ext>
          </a:extLst>
        </xdr:cNvPr>
        <xdr:cNvSpPr>
          <a:spLocks noChangeShapeType="1"/>
        </xdr:cNvSpPr>
      </xdr:nvSpPr>
      <xdr:spPr bwMode="auto">
        <a:xfrm>
          <a:off x="3076575" y="4743450"/>
          <a:ext cx="2095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 type="triangle" w="sm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28575</xdr:colOff>
      <xdr:row>26</xdr:row>
      <xdr:rowOff>95250</xdr:rowOff>
    </xdr:from>
    <xdr:to>
      <xdr:col>8</xdr:col>
      <xdr:colOff>238125</xdr:colOff>
      <xdr:row>26</xdr:row>
      <xdr:rowOff>95250</xdr:rowOff>
    </xdr:to>
    <xdr:sp macro="" textlink="">
      <xdr:nvSpPr>
        <xdr:cNvPr id="44034" name="Line 2">
          <a:extLst>
            <a:ext uri="{FF2B5EF4-FFF2-40B4-BE49-F238E27FC236}">
              <a16:creationId xmlns:a16="http://schemas.microsoft.com/office/drawing/2014/main" id="{DE86CAAB-A56F-8623-2AC3-486BA9CDAA37}"/>
            </a:ext>
          </a:extLst>
        </xdr:cNvPr>
        <xdr:cNvSpPr>
          <a:spLocks noChangeShapeType="1"/>
        </xdr:cNvSpPr>
      </xdr:nvSpPr>
      <xdr:spPr bwMode="auto">
        <a:xfrm>
          <a:off x="3076575" y="4933950"/>
          <a:ext cx="2095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 type="triangle" w="sm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28575</xdr:colOff>
      <xdr:row>27</xdr:row>
      <xdr:rowOff>95250</xdr:rowOff>
    </xdr:from>
    <xdr:to>
      <xdr:col>8</xdr:col>
      <xdr:colOff>238125</xdr:colOff>
      <xdr:row>27</xdr:row>
      <xdr:rowOff>95250</xdr:rowOff>
    </xdr:to>
    <xdr:sp macro="" textlink="">
      <xdr:nvSpPr>
        <xdr:cNvPr id="44035" name="Line 3">
          <a:extLst>
            <a:ext uri="{FF2B5EF4-FFF2-40B4-BE49-F238E27FC236}">
              <a16:creationId xmlns:a16="http://schemas.microsoft.com/office/drawing/2014/main" id="{D4E64B5F-6ABD-C48A-0801-2CA4DA011517}"/>
            </a:ext>
          </a:extLst>
        </xdr:cNvPr>
        <xdr:cNvSpPr>
          <a:spLocks noChangeShapeType="1"/>
        </xdr:cNvSpPr>
      </xdr:nvSpPr>
      <xdr:spPr bwMode="auto">
        <a:xfrm>
          <a:off x="3076575" y="5124450"/>
          <a:ext cx="2095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 type="triangle" w="sm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6</xdr:row>
      <xdr:rowOff>171450</xdr:rowOff>
    </xdr:from>
    <xdr:to>
      <xdr:col>18</xdr:col>
      <xdr:colOff>0</xdr:colOff>
      <xdr:row>13</xdr:row>
      <xdr:rowOff>9525</xdr:rowOff>
    </xdr:to>
    <xdr:graphicFrame macro="">
      <xdr:nvGraphicFramePr>
        <xdr:cNvPr id="44037" name="Diagramm 5">
          <a:extLst>
            <a:ext uri="{FF2B5EF4-FFF2-40B4-BE49-F238E27FC236}">
              <a16:creationId xmlns:a16="http://schemas.microsoft.com/office/drawing/2014/main" id="{12F61703-5C9D-E4D5-79F3-352856EC45F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33</xdr:row>
      <xdr:rowOff>152400</xdr:rowOff>
    </xdr:from>
    <xdr:to>
      <xdr:col>18</xdr:col>
      <xdr:colOff>0</xdr:colOff>
      <xdr:row>45</xdr:row>
      <xdr:rowOff>133350</xdr:rowOff>
    </xdr:to>
    <xdr:graphicFrame macro="">
      <xdr:nvGraphicFramePr>
        <xdr:cNvPr id="44041" name="Diagramm 9">
          <a:extLst>
            <a:ext uri="{FF2B5EF4-FFF2-40B4-BE49-F238E27FC236}">
              <a16:creationId xmlns:a16="http://schemas.microsoft.com/office/drawing/2014/main" id="{315BE80D-D4AE-0AC6-E8D4-19C3D3B620E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0</xdr:col>
      <xdr:colOff>0</xdr:colOff>
      <xdr:row>0</xdr:row>
      <xdr:rowOff>114300</xdr:rowOff>
    </xdr:from>
    <xdr:to>
      <xdr:col>0</xdr:col>
      <xdr:colOff>571500</xdr:colOff>
      <xdr:row>1</xdr:row>
      <xdr:rowOff>114300</xdr:rowOff>
    </xdr:to>
    <xdr:sp macro="" textlink="">
      <xdr:nvSpPr>
        <xdr:cNvPr id="44043" name="Text 11">
          <a:extLst>
            <a:ext uri="{FF2B5EF4-FFF2-40B4-BE49-F238E27FC236}">
              <a16:creationId xmlns:a16="http://schemas.microsoft.com/office/drawing/2014/main" id="{FC175DBB-5A99-1AEE-EA81-C672A2C57FEC}"/>
            </a:ext>
          </a:extLst>
        </xdr:cNvPr>
        <xdr:cNvSpPr txBox="1">
          <a:spLocks noChangeArrowheads="1"/>
        </xdr:cNvSpPr>
      </xdr:nvSpPr>
      <xdr:spPr bwMode="auto">
        <a:xfrm>
          <a:off x="0" y="114300"/>
          <a:ext cx="571500" cy="1905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de-CH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AHV / IV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57150</xdr:colOff>
          <xdr:row>19</xdr:row>
          <xdr:rowOff>28575</xdr:rowOff>
        </xdr:from>
        <xdr:to>
          <xdr:col>17</xdr:col>
          <xdr:colOff>66675</xdr:colOff>
          <xdr:row>21</xdr:row>
          <xdr:rowOff>152400</xdr:rowOff>
        </xdr:to>
        <xdr:sp macro="" textlink="">
          <xdr:nvSpPr>
            <xdr:cNvPr id="44046" name="Bild 14" hidden="1">
              <a:extLst>
                <a:ext uri="{63B3BB69-23CF-44E3-9099-C40C66FF867C}">
                  <a14:compatExt spid="_x0000_s44046"/>
                </a:ext>
                <a:ext uri="{FF2B5EF4-FFF2-40B4-BE49-F238E27FC236}">
                  <a16:creationId xmlns:a16="http://schemas.microsoft.com/office/drawing/2014/main" id="{00000000-0008-0000-2400-00000EA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1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8</xdr:col>
      <xdr:colOff>28575</xdr:colOff>
      <xdr:row>25</xdr:row>
      <xdr:rowOff>95250</xdr:rowOff>
    </xdr:from>
    <xdr:to>
      <xdr:col>8</xdr:col>
      <xdr:colOff>238125</xdr:colOff>
      <xdr:row>25</xdr:row>
      <xdr:rowOff>95250</xdr:rowOff>
    </xdr:to>
    <xdr:sp macro="" textlink="">
      <xdr:nvSpPr>
        <xdr:cNvPr id="44047" name="Line 15">
          <a:extLst>
            <a:ext uri="{FF2B5EF4-FFF2-40B4-BE49-F238E27FC236}">
              <a16:creationId xmlns:a16="http://schemas.microsoft.com/office/drawing/2014/main" id="{B8831347-E9D4-6DB2-59E9-B5F454D6AEE8}"/>
            </a:ext>
          </a:extLst>
        </xdr:cNvPr>
        <xdr:cNvSpPr>
          <a:spLocks noChangeShapeType="1"/>
        </xdr:cNvSpPr>
      </xdr:nvSpPr>
      <xdr:spPr bwMode="auto">
        <a:xfrm>
          <a:off x="3076575" y="4743450"/>
          <a:ext cx="2095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 type="triangle" w="sm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28575</xdr:colOff>
      <xdr:row>26</xdr:row>
      <xdr:rowOff>95250</xdr:rowOff>
    </xdr:from>
    <xdr:to>
      <xdr:col>8</xdr:col>
      <xdr:colOff>238125</xdr:colOff>
      <xdr:row>26</xdr:row>
      <xdr:rowOff>95250</xdr:rowOff>
    </xdr:to>
    <xdr:sp macro="" textlink="">
      <xdr:nvSpPr>
        <xdr:cNvPr id="44048" name="Line 16">
          <a:extLst>
            <a:ext uri="{FF2B5EF4-FFF2-40B4-BE49-F238E27FC236}">
              <a16:creationId xmlns:a16="http://schemas.microsoft.com/office/drawing/2014/main" id="{8878773F-ED81-CD11-B432-0F2D1DC980D2}"/>
            </a:ext>
          </a:extLst>
        </xdr:cNvPr>
        <xdr:cNvSpPr>
          <a:spLocks noChangeShapeType="1"/>
        </xdr:cNvSpPr>
      </xdr:nvSpPr>
      <xdr:spPr bwMode="auto">
        <a:xfrm>
          <a:off x="3076575" y="4933950"/>
          <a:ext cx="2095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 type="triangle" w="sm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0</xdr:col>
      <xdr:colOff>0</xdr:colOff>
      <xdr:row>29</xdr:row>
      <xdr:rowOff>66675</xdr:rowOff>
    </xdr:from>
    <xdr:to>
      <xdr:col>6</xdr:col>
      <xdr:colOff>219075</xdr:colOff>
      <xdr:row>31</xdr:row>
      <xdr:rowOff>95250</xdr:rowOff>
    </xdr:to>
    <xdr:sp macro="" textlink="">
      <xdr:nvSpPr>
        <xdr:cNvPr id="44050" name="Text 18">
          <a:extLst>
            <a:ext uri="{FF2B5EF4-FFF2-40B4-BE49-F238E27FC236}">
              <a16:creationId xmlns:a16="http://schemas.microsoft.com/office/drawing/2014/main" id="{72AD1DD5-A831-4FF2-64EA-0B82F50332FD}"/>
            </a:ext>
          </a:extLst>
        </xdr:cNvPr>
        <xdr:cNvSpPr txBox="1">
          <a:spLocks noChangeArrowheads="1"/>
        </xdr:cNvSpPr>
      </xdr:nvSpPr>
      <xdr:spPr bwMode="auto">
        <a:xfrm>
          <a:off x="0" y="5476875"/>
          <a:ext cx="2714625" cy="2762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BEE1F6" mc:Ignorable="a14" a14:legacySpreadsheetColorIndex="47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de-CH" sz="1000" b="0" i="1" u="none" strike="noStrike" baseline="0">
              <a:solidFill>
                <a:srgbClr val="000000"/>
              </a:solidFill>
              <a:latin typeface="Arial"/>
              <a:cs typeface="Arial"/>
            </a:rPr>
            <a:t>*  Anteilmässiger Staatsbeitrag provisorisch</a:t>
          </a:r>
        </a:p>
        <a:p>
          <a:pPr algn="l" rtl="0">
            <a:defRPr sz="1000"/>
          </a:pPr>
          <a:endParaRPr lang="de-CH" sz="1000" b="0" i="1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de-CH" sz="1000" b="0" i="1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 editAs="oneCell">
    <xdr:from>
      <xdr:col>14</xdr:col>
      <xdr:colOff>47625</xdr:colOff>
      <xdr:row>26</xdr:row>
      <xdr:rowOff>9525</xdr:rowOff>
    </xdr:from>
    <xdr:to>
      <xdr:col>14</xdr:col>
      <xdr:colOff>266700</xdr:colOff>
      <xdr:row>28</xdr:row>
      <xdr:rowOff>47625</xdr:rowOff>
    </xdr:to>
    <xdr:sp macro="" textlink="">
      <xdr:nvSpPr>
        <xdr:cNvPr id="44051" name="Text 11">
          <a:extLst>
            <a:ext uri="{FF2B5EF4-FFF2-40B4-BE49-F238E27FC236}">
              <a16:creationId xmlns:a16="http://schemas.microsoft.com/office/drawing/2014/main" id="{0DE23472-6C2F-0776-41BB-8FFF951FCEC2}"/>
            </a:ext>
          </a:extLst>
        </xdr:cNvPr>
        <xdr:cNvSpPr txBox="1">
          <a:spLocks noChangeArrowheads="1"/>
        </xdr:cNvSpPr>
      </xdr:nvSpPr>
      <xdr:spPr bwMode="auto">
        <a:xfrm>
          <a:off x="4752975" y="4848225"/>
          <a:ext cx="219075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de-CH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* </a:t>
          </a:r>
        </a:p>
      </xdr:txBody>
    </xdr:sp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57150</xdr:rowOff>
    </xdr:from>
    <xdr:to>
      <xdr:col>18</xdr:col>
      <xdr:colOff>0</xdr:colOff>
      <xdr:row>15</xdr:row>
      <xdr:rowOff>19050</xdr:rowOff>
    </xdr:to>
    <xdr:graphicFrame macro="">
      <xdr:nvGraphicFramePr>
        <xdr:cNvPr id="45059" name="Diagramm 3">
          <a:extLst>
            <a:ext uri="{FF2B5EF4-FFF2-40B4-BE49-F238E27FC236}">
              <a16:creationId xmlns:a16="http://schemas.microsoft.com/office/drawing/2014/main" id="{B66049EC-8D5B-BBF7-2B62-5C616612EB6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0</xdr:col>
      <xdr:colOff>0</xdr:colOff>
      <xdr:row>17</xdr:row>
      <xdr:rowOff>123825</xdr:rowOff>
    </xdr:from>
    <xdr:ext cx="981075" cy="200025"/>
    <xdr:sp macro="" textlink="">
      <xdr:nvSpPr>
        <xdr:cNvPr id="45061" name="Text 5">
          <a:extLst>
            <a:ext uri="{FF2B5EF4-FFF2-40B4-BE49-F238E27FC236}">
              <a16:creationId xmlns:a16="http://schemas.microsoft.com/office/drawing/2014/main" id="{8B17F504-314D-70A1-F2CC-AB201E0A3F10}"/>
            </a:ext>
          </a:extLst>
        </xdr:cNvPr>
        <xdr:cNvSpPr txBox="1">
          <a:spLocks noChangeArrowheads="1"/>
        </xdr:cNvSpPr>
      </xdr:nvSpPr>
      <xdr:spPr bwMode="auto">
        <a:xfrm>
          <a:off x="0" y="3067050"/>
          <a:ext cx="981075" cy="2000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2860" rIns="18288" bIns="22860" anchor="ctr" upright="1">
          <a:spAutoFit/>
        </a:bodyPr>
        <a:lstStyle/>
        <a:p>
          <a:pPr algn="ctr" rtl="0">
            <a:defRPr sz="1000"/>
          </a:pPr>
          <a:r>
            <a:rPr lang="de-CH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Vormundschaft</a:t>
          </a:r>
        </a:p>
      </xdr:txBody>
    </xdr:sp>
    <xdr:clientData/>
  </xdr:oneCellAnchor>
  <xdr:twoCellAnchor>
    <xdr:from>
      <xdr:col>0</xdr:col>
      <xdr:colOff>0</xdr:colOff>
      <xdr:row>36</xdr:row>
      <xdr:rowOff>104775</xdr:rowOff>
    </xdr:from>
    <xdr:to>
      <xdr:col>18</xdr:col>
      <xdr:colOff>0</xdr:colOff>
      <xdr:row>51</xdr:row>
      <xdr:rowOff>47625</xdr:rowOff>
    </xdr:to>
    <xdr:graphicFrame macro="">
      <xdr:nvGraphicFramePr>
        <xdr:cNvPr id="45062" name="Diagramm 6">
          <a:extLst>
            <a:ext uri="{FF2B5EF4-FFF2-40B4-BE49-F238E27FC236}">
              <a16:creationId xmlns:a16="http://schemas.microsoft.com/office/drawing/2014/main" id="{ECD1751B-F6A6-1419-2C45-A5F2C745006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66675</xdr:rowOff>
    </xdr:from>
    <xdr:ext cx="1704975" cy="228600"/>
    <xdr:sp macro="" textlink="">
      <xdr:nvSpPr>
        <xdr:cNvPr id="46084" name="Text 4">
          <a:extLst>
            <a:ext uri="{FF2B5EF4-FFF2-40B4-BE49-F238E27FC236}">
              <a16:creationId xmlns:a16="http://schemas.microsoft.com/office/drawing/2014/main" id="{93509F4B-AC6E-C971-A3B0-99629436AC06}"/>
            </a:ext>
          </a:extLst>
        </xdr:cNvPr>
        <xdr:cNvSpPr txBox="1">
          <a:spLocks noChangeArrowheads="1"/>
        </xdr:cNvSpPr>
      </xdr:nvSpPr>
      <xdr:spPr bwMode="auto">
        <a:xfrm>
          <a:off x="0" y="66675"/>
          <a:ext cx="1704975" cy="2286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BEE1F6" mc:Ignorable="a14" a14:legacySpreadsheetColorIndex="47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2860" rIns="18288" bIns="22860" anchor="ctr" upright="1">
          <a:spAutoFit/>
        </a:bodyPr>
        <a:lstStyle/>
        <a:p>
          <a:pPr algn="ctr" rtl="0">
            <a:defRPr sz="1000"/>
          </a:pPr>
          <a:r>
            <a:rPr lang="de-CH" sz="1100" b="1" i="0" u="none" strike="noStrike" baseline="0">
              <a:solidFill>
                <a:srgbClr val="000000"/>
              </a:solidFill>
              <a:latin typeface="Arial"/>
              <a:cs typeface="Arial"/>
            </a:rPr>
            <a:t>Alterszentrum Gibeleich</a:t>
          </a:r>
        </a:p>
      </xdr:txBody>
    </xdr:sp>
    <xdr:clientData/>
  </xdr:oneCellAnchor>
  <xdr:twoCellAnchor>
    <xdr:from>
      <xdr:col>0</xdr:col>
      <xdr:colOff>0</xdr:colOff>
      <xdr:row>28</xdr:row>
      <xdr:rowOff>114300</xdr:rowOff>
    </xdr:from>
    <xdr:to>
      <xdr:col>10</xdr:col>
      <xdr:colOff>0</xdr:colOff>
      <xdr:row>41</xdr:row>
      <xdr:rowOff>114300</xdr:rowOff>
    </xdr:to>
    <xdr:graphicFrame macro="">
      <xdr:nvGraphicFramePr>
        <xdr:cNvPr id="46089" name="Diagramm 9">
          <a:extLst>
            <a:ext uri="{FF2B5EF4-FFF2-40B4-BE49-F238E27FC236}">
              <a16:creationId xmlns:a16="http://schemas.microsoft.com/office/drawing/2014/main" id="{1D784F66-AE82-445A-4C42-97D3C03A74C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42</xdr:row>
      <xdr:rowOff>76200</xdr:rowOff>
    </xdr:from>
    <xdr:to>
      <xdr:col>4</xdr:col>
      <xdr:colOff>333375</xdr:colOff>
      <xdr:row>52</xdr:row>
      <xdr:rowOff>171450</xdr:rowOff>
    </xdr:to>
    <xdr:graphicFrame macro="">
      <xdr:nvGraphicFramePr>
        <xdr:cNvPr id="46090" name="Diagramm 10">
          <a:extLst>
            <a:ext uri="{FF2B5EF4-FFF2-40B4-BE49-F238E27FC236}">
              <a16:creationId xmlns:a16="http://schemas.microsoft.com/office/drawing/2014/main" id="{FDDF685C-93F3-7845-DD2F-201A5F8425C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466725</xdr:colOff>
      <xdr:row>42</xdr:row>
      <xdr:rowOff>76200</xdr:rowOff>
    </xdr:from>
    <xdr:to>
      <xdr:col>9</xdr:col>
      <xdr:colOff>533400</xdr:colOff>
      <xdr:row>52</xdr:row>
      <xdr:rowOff>171450</xdr:rowOff>
    </xdr:to>
    <xdr:graphicFrame macro="">
      <xdr:nvGraphicFramePr>
        <xdr:cNvPr id="46091" name="Diagramm 11">
          <a:extLst>
            <a:ext uri="{FF2B5EF4-FFF2-40B4-BE49-F238E27FC236}">
              <a16:creationId xmlns:a16="http://schemas.microsoft.com/office/drawing/2014/main" id="{75B04364-FBC6-8A55-3AB7-3CAF4BA36BC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oneCellAnchor>
    <xdr:from>
      <xdr:col>0</xdr:col>
      <xdr:colOff>-17070</xdr:colOff>
      <xdr:row>2</xdr:row>
      <xdr:rowOff>98441</xdr:rowOff>
    </xdr:from>
    <xdr:ext cx="1205716" cy="193643"/>
    <xdr:sp macro="" textlink="">
      <xdr:nvSpPr>
        <xdr:cNvPr id="46092" name="Text 12">
          <a:extLst>
            <a:ext uri="{FF2B5EF4-FFF2-40B4-BE49-F238E27FC236}">
              <a16:creationId xmlns:a16="http://schemas.microsoft.com/office/drawing/2014/main" id="{5899B5FE-F461-E400-74B9-C6AD3026B010}"/>
            </a:ext>
          </a:extLst>
        </xdr:cNvPr>
        <xdr:cNvSpPr txBox="1">
          <a:spLocks noChangeArrowheads="1"/>
        </xdr:cNvSpPr>
      </xdr:nvSpPr>
      <xdr:spPr bwMode="auto">
        <a:xfrm>
          <a:off x="-17070" y="422291"/>
          <a:ext cx="1205716" cy="193643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2860" rIns="18288" bIns="22860" anchor="ctr" upright="1">
          <a:spAutoFit/>
        </a:bodyPr>
        <a:lstStyle/>
        <a:p>
          <a:pPr algn="ctr" rtl="0">
            <a:defRPr sz="1000"/>
          </a:pPr>
          <a:r>
            <a:rPr lang="de-CH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Altersstruktur 2002</a:t>
          </a:r>
        </a:p>
      </xdr:txBody>
    </xdr:sp>
    <xdr:clientData/>
  </xdr:oneCellAnchor>
  <xdr:twoCellAnchor>
    <xdr:from>
      <xdr:col>0</xdr:col>
      <xdr:colOff>0</xdr:colOff>
      <xdr:row>15</xdr:row>
      <xdr:rowOff>9525</xdr:rowOff>
    </xdr:from>
    <xdr:to>
      <xdr:col>10</xdr:col>
      <xdr:colOff>19050</xdr:colOff>
      <xdr:row>28</xdr:row>
      <xdr:rowOff>19050</xdr:rowOff>
    </xdr:to>
    <xdr:graphicFrame macro="">
      <xdr:nvGraphicFramePr>
        <xdr:cNvPr id="46093" name="Diagramm 13">
          <a:extLst>
            <a:ext uri="{FF2B5EF4-FFF2-40B4-BE49-F238E27FC236}">
              <a16:creationId xmlns:a16="http://schemas.microsoft.com/office/drawing/2014/main" id="{FE9055C9-BEE5-BD66-C256-AC891259AD8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</xdr:row>
      <xdr:rowOff>76200</xdr:rowOff>
    </xdr:from>
    <xdr:ext cx="1981200" cy="200025"/>
    <xdr:sp macro="" textlink="">
      <xdr:nvSpPr>
        <xdr:cNvPr id="47110" name="Text 6">
          <a:extLst>
            <a:ext uri="{FF2B5EF4-FFF2-40B4-BE49-F238E27FC236}">
              <a16:creationId xmlns:a16="http://schemas.microsoft.com/office/drawing/2014/main" id="{3EF3A813-999D-9F9A-E2E1-54A982EA02CF}"/>
            </a:ext>
          </a:extLst>
        </xdr:cNvPr>
        <xdr:cNvSpPr txBox="1">
          <a:spLocks noChangeArrowheads="1"/>
        </xdr:cNvSpPr>
      </xdr:nvSpPr>
      <xdr:spPr bwMode="auto">
        <a:xfrm>
          <a:off x="0" y="400050"/>
          <a:ext cx="1981200" cy="2000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2860" rIns="18288" bIns="22860" anchor="ctr" upright="1">
          <a:spAutoFit/>
        </a:bodyPr>
        <a:lstStyle/>
        <a:p>
          <a:pPr algn="ctr" rtl="0">
            <a:defRPr sz="1000"/>
          </a:pPr>
          <a:r>
            <a:rPr lang="de-CH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Alterszentrum Gesamtrechnung</a:t>
          </a:r>
        </a:p>
      </xdr:txBody>
    </xdr:sp>
    <xdr:clientData/>
  </xdr:oneCellAnchor>
  <xdr:twoCellAnchor>
    <xdr:from>
      <xdr:col>0</xdr:col>
      <xdr:colOff>0</xdr:colOff>
      <xdr:row>16</xdr:row>
      <xdr:rowOff>19050</xdr:rowOff>
    </xdr:from>
    <xdr:to>
      <xdr:col>7</xdr:col>
      <xdr:colOff>0</xdr:colOff>
      <xdr:row>47</xdr:row>
      <xdr:rowOff>0</xdr:rowOff>
    </xdr:to>
    <xdr:graphicFrame macro="">
      <xdr:nvGraphicFramePr>
        <xdr:cNvPr id="47112" name="Diagramm 8">
          <a:extLst>
            <a:ext uri="{FF2B5EF4-FFF2-40B4-BE49-F238E27FC236}">
              <a16:creationId xmlns:a16="http://schemas.microsoft.com/office/drawing/2014/main" id="{27BF3B04-9D46-0D38-B456-F9B19A1DD03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9525</xdr:colOff>
      <xdr:row>49</xdr:row>
      <xdr:rowOff>9525</xdr:rowOff>
    </xdr:from>
    <xdr:to>
      <xdr:col>7</xdr:col>
      <xdr:colOff>0</xdr:colOff>
      <xdr:row>51</xdr:row>
      <xdr:rowOff>66675</xdr:rowOff>
    </xdr:to>
    <xdr:sp macro="" textlink="">
      <xdr:nvSpPr>
        <xdr:cNvPr id="47114" name="Text 10">
          <a:extLst>
            <a:ext uri="{FF2B5EF4-FFF2-40B4-BE49-F238E27FC236}">
              <a16:creationId xmlns:a16="http://schemas.microsoft.com/office/drawing/2014/main" id="{8652D3CE-502B-B521-977B-CD7859CCA81C}"/>
            </a:ext>
          </a:extLst>
        </xdr:cNvPr>
        <xdr:cNvSpPr txBox="1">
          <a:spLocks noChangeArrowheads="1"/>
        </xdr:cNvSpPr>
      </xdr:nvSpPr>
      <xdr:spPr bwMode="auto">
        <a:xfrm>
          <a:off x="9525" y="8201025"/>
          <a:ext cx="5829300" cy="3810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BEE1F6" mc:Ignorable="a14" a14:legacySpreadsheetColorIndex="47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just" rtl="0">
            <a:defRPr sz="1000"/>
          </a:pPr>
          <a:r>
            <a:rPr lang="de-CH" sz="1000" b="0" i="1" u="none" strike="noStrike" baseline="0">
              <a:solidFill>
                <a:srgbClr val="000000"/>
              </a:solidFill>
              <a:latin typeface="Arial"/>
              <a:cs typeface="Arial"/>
            </a:rPr>
            <a:t>208 Personen beteiligten sich an diversen Projekten im Rahmen der Freiwilligenarbeit.</a:t>
          </a:r>
        </a:p>
        <a:p>
          <a:pPr algn="just" rtl="0">
            <a:defRPr sz="1000"/>
          </a:pPr>
          <a:r>
            <a:rPr lang="de-CH" sz="1000" b="0" i="1" u="none" strike="noStrike" baseline="0">
              <a:solidFill>
                <a:srgbClr val="000000"/>
              </a:solidFill>
              <a:latin typeface="Arial"/>
              <a:cs typeface="Arial"/>
            </a:rPr>
            <a:t>Ingesamt wurden 9'989 Stunden geleistet.</a:t>
          </a:r>
        </a:p>
      </xdr:txBody>
    </xdr:sp>
    <xdr:clientData/>
  </xdr:twoCellAnchor>
  <xdr:twoCellAnchor editAs="oneCell">
    <xdr:from>
      <xdr:col>7</xdr:col>
      <xdr:colOff>57150</xdr:colOff>
      <xdr:row>30</xdr:row>
      <xdr:rowOff>85725</xdr:rowOff>
    </xdr:from>
    <xdr:to>
      <xdr:col>7</xdr:col>
      <xdr:colOff>438150</xdr:colOff>
      <xdr:row>35</xdr:row>
      <xdr:rowOff>0</xdr:rowOff>
    </xdr:to>
    <xdr:sp macro="" textlink="">
      <xdr:nvSpPr>
        <xdr:cNvPr id="47117" name="Text 11">
          <a:extLst>
            <a:ext uri="{FF2B5EF4-FFF2-40B4-BE49-F238E27FC236}">
              <a16:creationId xmlns:a16="http://schemas.microsoft.com/office/drawing/2014/main" id="{F99754A2-D1EA-24D8-D2F6-796BA7F8E545}"/>
            </a:ext>
          </a:extLst>
        </xdr:cNvPr>
        <xdr:cNvSpPr txBox="1">
          <a:spLocks noChangeArrowheads="1"/>
        </xdr:cNvSpPr>
      </xdr:nvSpPr>
      <xdr:spPr bwMode="auto">
        <a:xfrm>
          <a:off x="5895975" y="5200650"/>
          <a:ext cx="38100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BEE1F6" mc:Ignorable="a14" a14:legacySpreadsheetColorIndex="47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de-CH"/>
        </a:p>
      </xdr:txBody>
    </xdr:sp>
    <xdr:clientData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51</xdr:row>
      <xdr:rowOff>0</xdr:rowOff>
    </xdr:from>
    <xdr:to>
      <xdr:col>5</xdr:col>
      <xdr:colOff>0</xdr:colOff>
      <xdr:row>64</xdr:row>
      <xdr:rowOff>0</xdr:rowOff>
    </xdr:to>
    <xdr:graphicFrame macro="">
      <xdr:nvGraphicFramePr>
        <xdr:cNvPr id="49155" name="Diagramm 3">
          <a:extLst>
            <a:ext uri="{FF2B5EF4-FFF2-40B4-BE49-F238E27FC236}">
              <a16:creationId xmlns:a16="http://schemas.microsoft.com/office/drawing/2014/main" id="{0CC9EA3D-A56B-3A96-A4D2-DD5B9E6A377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15</xdr:col>
      <xdr:colOff>0</xdr:colOff>
      <xdr:row>16</xdr:row>
      <xdr:rowOff>19050</xdr:rowOff>
    </xdr:to>
    <xdr:graphicFrame macro="">
      <xdr:nvGraphicFramePr>
        <xdr:cNvPr id="50181" name="Diagramm 5">
          <a:extLst>
            <a:ext uri="{FF2B5EF4-FFF2-40B4-BE49-F238E27FC236}">
              <a16:creationId xmlns:a16="http://schemas.microsoft.com/office/drawing/2014/main" id="{4D3BB6AC-7701-0C7E-B5E4-97E5F4E8E2B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0</xdr:col>
      <xdr:colOff>0</xdr:colOff>
      <xdr:row>17</xdr:row>
      <xdr:rowOff>133350</xdr:rowOff>
    </xdr:from>
    <xdr:ext cx="2543175" cy="200025"/>
    <xdr:sp macro="" textlink="">
      <xdr:nvSpPr>
        <xdr:cNvPr id="50183" name="Text 7">
          <a:extLst>
            <a:ext uri="{FF2B5EF4-FFF2-40B4-BE49-F238E27FC236}">
              <a16:creationId xmlns:a16="http://schemas.microsoft.com/office/drawing/2014/main" id="{AE52B8AD-FFC9-848A-4C10-8797EB5B25AB}"/>
            </a:ext>
          </a:extLst>
        </xdr:cNvPr>
        <xdr:cNvSpPr txBox="1">
          <a:spLocks noChangeArrowheads="1"/>
        </xdr:cNvSpPr>
      </xdr:nvSpPr>
      <xdr:spPr bwMode="auto">
        <a:xfrm>
          <a:off x="0" y="2847975"/>
          <a:ext cx="2543175" cy="2000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2860" rIns="18288" bIns="22860" anchor="ctr" upright="1">
          <a:spAutoFit/>
        </a:bodyPr>
        <a:lstStyle/>
        <a:p>
          <a:pPr algn="ctr" rtl="0">
            <a:defRPr sz="1000"/>
          </a:pPr>
          <a:r>
            <a:rPr lang="de-CH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Zu- und Wegzüge von Schweizerbürgern</a:t>
          </a:r>
        </a:p>
      </xdr:txBody>
    </xdr:sp>
    <xdr:clientData/>
  </xdr:oneCellAnchor>
  <xdr:oneCellAnchor>
    <xdr:from>
      <xdr:col>0</xdr:col>
      <xdr:colOff>0</xdr:colOff>
      <xdr:row>38</xdr:row>
      <xdr:rowOff>133350</xdr:rowOff>
    </xdr:from>
    <xdr:ext cx="885825" cy="200025"/>
    <xdr:sp macro="" textlink="">
      <xdr:nvSpPr>
        <xdr:cNvPr id="50184" name="Text 8">
          <a:extLst>
            <a:ext uri="{FF2B5EF4-FFF2-40B4-BE49-F238E27FC236}">
              <a16:creationId xmlns:a16="http://schemas.microsoft.com/office/drawing/2014/main" id="{F1A69D11-C6A3-A07C-115D-F8FE45614749}"/>
            </a:ext>
          </a:extLst>
        </xdr:cNvPr>
        <xdr:cNvSpPr txBox="1">
          <a:spLocks noChangeArrowheads="1"/>
        </xdr:cNvSpPr>
      </xdr:nvSpPr>
      <xdr:spPr bwMode="auto">
        <a:xfrm>
          <a:off x="0" y="6848475"/>
          <a:ext cx="885825" cy="2000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2860" rIns="18288" bIns="22860" anchor="ctr" upright="1">
          <a:spAutoFit/>
        </a:bodyPr>
        <a:lstStyle/>
        <a:p>
          <a:pPr algn="ctr" rtl="0">
            <a:defRPr sz="1000"/>
          </a:pPr>
          <a:r>
            <a:rPr lang="de-CH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Konfessionen</a:t>
          </a:r>
        </a:p>
      </xdr:txBody>
    </xdr:sp>
    <xdr:clientData/>
  </xdr:oneCellAnchor>
  <xdr:twoCellAnchor>
    <xdr:from>
      <xdr:col>0</xdr:col>
      <xdr:colOff>0</xdr:colOff>
      <xdr:row>25</xdr:row>
      <xdr:rowOff>142875</xdr:rowOff>
    </xdr:from>
    <xdr:to>
      <xdr:col>14</xdr:col>
      <xdr:colOff>504825</xdr:colOff>
      <xdr:row>38</xdr:row>
      <xdr:rowOff>0</xdr:rowOff>
    </xdr:to>
    <xdr:graphicFrame macro="">
      <xdr:nvGraphicFramePr>
        <xdr:cNvPr id="50185" name="Diagramm 9">
          <a:extLst>
            <a:ext uri="{FF2B5EF4-FFF2-40B4-BE49-F238E27FC236}">
              <a16:creationId xmlns:a16="http://schemas.microsoft.com/office/drawing/2014/main" id="{5C83B2EB-DB8D-959B-AE1B-B55EC5E2D09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114300</xdr:rowOff>
    </xdr:from>
    <xdr:to>
      <xdr:col>8</xdr:col>
      <xdr:colOff>0</xdr:colOff>
      <xdr:row>23</xdr:row>
      <xdr:rowOff>19050</xdr:rowOff>
    </xdr:to>
    <xdr:graphicFrame macro="">
      <xdr:nvGraphicFramePr>
        <xdr:cNvPr id="5122" name="Diagramm 2">
          <a:extLst>
            <a:ext uri="{FF2B5EF4-FFF2-40B4-BE49-F238E27FC236}">
              <a16:creationId xmlns:a16="http://schemas.microsoft.com/office/drawing/2014/main" id="{40C30BCB-1A7A-6487-4A68-9DC2EF4D776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0</xdr:col>
      <xdr:colOff>0</xdr:colOff>
      <xdr:row>27</xdr:row>
      <xdr:rowOff>123825</xdr:rowOff>
    </xdr:from>
    <xdr:ext cx="276225" cy="200025"/>
    <xdr:sp macro="" textlink="">
      <xdr:nvSpPr>
        <xdr:cNvPr id="5123" name="Text 3">
          <a:extLst>
            <a:ext uri="{FF2B5EF4-FFF2-40B4-BE49-F238E27FC236}">
              <a16:creationId xmlns:a16="http://schemas.microsoft.com/office/drawing/2014/main" id="{04386461-A438-E648-25EE-CC90DE6B334A}"/>
            </a:ext>
          </a:extLst>
        </xdr:cNvPr>
        <xdr:cNvSpPr txBox="1">
          <a:spLocks noChangeArrowheads="1"/>
        </xdr:cNvSpPr>
      </xdr:nvSpPr>
      <xdr:spPr bwMode="auto">
        <a:xfrm>
          <a:off x="0" y="4514850"/>
          <a:ext cx="276225" cy="2000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2860" rIns="0" bIns="22860" anchor="ctr" upright="1">
          <a:spAutoFit/>
        </a:bodyPr>
        <a:lstStyle/>
        <a:p>
          <a:pPr algn="l" rtl="0">
            <a:defRPr sz="1000"/>
          </a:pPr>
          <a:r>
            <a:rPr lang="de-CH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Rat</a:t>
          </a:r>
        </a:p>
      </xdr:txBody>
    </xdr:sp>
    <xdr:clientData/>
  </xdr:oneCellAnchor>
  <xdr:twoCellAnchor>
    <xdr:from>
      <xdr:col>3</xdr:col>
      <xdr:colOff>123825</xdr:colOff>
      <xdr:row>41</xdr:row>
      <xdr:rowOff>0</xdr:rowOff>
    </xdr:from>
    <xdr:to>
      <xdr:col>7</xdr:col>
      <xdr:colOff>571500</xdr:colOff>
      <xdr:row>55</xdr:row>
      <xdr:rowOff>142875</xdr:rowOff>
    </xdr:to>
    <xdr:graphicFrame macro="">
      <xdr:nvGraphicFramePr>
        <xdr:cNvPr id="5126" name="Diagramm 6">
          <a:extLst>
            <a:ext uri="{FF2B5EF4-FFF2-40B4-BE49-F238E27FC236}">
              <a16:creationId xmlns:a16="http://schemas.microsoft.com/office/drawing/2014/main" id="{4D08EB14-FC39-36E7-ED1B-CF35DF9F8D7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41</xdr:row>
      <xdr:rowOff>19050</xdr:rowOff>
    </xdr:from>
    <xdr:to>
      <xdr:col>3</xdr:col>
      <xdr:colOff>0</xdr:colOff>
      <xdr:row>55</xdr:row>
      <xdr:rowOff>142875</xdr:rowOff>
    </xdr:to>
    <xdr:graphicFrame macro="">
      <xdr:nvGraphicFramePr>
        <xdr:cNvPr id="5127" name="Diagramm 7">
          <a:extLst>
            <a:ext uri="{FF2B5EF4-FFF2-40B4-BE49-F238E27FC236}">
              <a16:creationId xmlns:a16="http://schemas.microsoft.com/office/drawing/2014/main" id="{6BAA3F47-E352-2CE7-91D3-ECAA9D229A4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0</xdr:col>
      <xdr:colOff>0</xdr:colOff>
      <xdr:row>23</xdr:row>
      <xdr:rowOff>19050</xdr:rowOff>
    </xdr:from>
    <xdr:to>
      <xdr:col>8</xdr:col>
      <xdr:colOff>0</xdr:colOff>
      <xdr:row>26</xdr:row>
      <xdr:rowOff>66675</xdr:rowOff>
    </xdr:to>
    <xdr:sp macro="" textlink="">
      <xdr:nvSpPr>
        <xdr:cNvPr id="5128" name="Text 8">
          <a:extLst>
            <a:ext uri="{FF2B5EF4-FFF2-40B4-BE49-F238E27FC236}">
              <a16:creationId xmlns:a16="http://schemas.microsoft.com/office/drawing/2014/main" id="{626905E9-FC8A-2607-A24A-3330216E1092}"/>
            </a:ext>
          </a:extLst>
        </xdr:cNvPr>
        <xdr:cNvSpPr txBox="1">
          <a:spLocks noChangeArrowheads="1"/>
        </xdr:cNvSpPr>
      </xdr:nvSpPr>
      <xdr:spPr bwMode="auto">
        <a:xfrm>
          <a:off x="0" y="3743325"/>
          <a:ext cx="5781675" cy="5334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BEE1F6" mc:Ignorable="a14" a14:legacySpreadsheetColorIndex="47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lnSpc>
              <a:spcPts val="1000"/>
            </a:lnSpc>
            <a:defRPr sz="1000"/>
          </a:pPr>
          <a:r>
            <a:rPr lang="de-CH" sz="1000" b="0" i="1" u="none" strike="noStrike" baseline="0">
              <a:solidFill>
                <a:srgbClr val="000000"/>
              </a:solidFill>
              <a:latin typeface="Arial"/>
              <a:cs typeface="Arial"/>
            </a:rPr>
            <a:t>Das Kräfteverhältnis hat sich im Vergleich zur Periode 98/02 stabilisiert. Die bürgerlichen Parteien erreichen eine 21:15-Mehrheit.</a:t>
          </a:r>
        </a:p>
      </xdr:txBody>
    </xdr:sp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26</xdr:row>
      <xdr:rowOff>28575</xdr:rowOff>
    </xdr:from>
    <xdr:ext cx="1400175" cy="228600"/>
    <xdr:sp macro="" textlink="">
      <xdr:nvSpPr>
        <xdr:cNvPr id="51207" name="Text 7">
          <a:extLst>
            <a:ext uri="{FF2B5EF4-FFF2-40B4-BE49-F238E27FC236}">
              <a16:creationId xmlns:a16="http://schemas.microsoft.com/office/drawing/2014/main" id="{4189BD5A-0248-9232-9545-066F461A083E}"/>
            </a:ext>
          </a:extLst>
        </xdr:cNvPr>
        <xdr:cNvSpPr txBox="1">
          <a:spLocks noChangeArrowheads="1"/>
        </xdr:cNvSpPr>
      </xdr:nvSpPr>
      <xdr:spPr bwMode="auto">
        <a:xfrm>
          <a:off x="0" y="4238625"/>
          <a:ext cx="1400175" cy="2286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BEE1F6" mc:Ignorable="a14" a14:legacySpreadsheetColorIndex="47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18288" bIns="27432" anchor="ctr" upright="1">
          <a:spAutoFit/>
        </a:bodyPr>
        <a:lstStyle/>
        <a:p>
          <a:pPr algn="ctr" rtl="0">
            <a:defRPr sz="1000"/>
          </a:pPr>
          <a:r>
            <a:rPr lang="de-CH" sz="1100" b="1" i="0" u="none" strike="noStrike" baseline="0">
              <a:solidFill>
                <a:srgbClr val="000000"/>
              </a:solidFill>
              <a:latin typeface="Arial"/>
              <a:cs typeface="Arial"/>
            </a:rPr>
            <a:t>Frei- und Hallenbad</a:t>
          </a:r>
        </a:p>
      </xdr:txBody>
    </xdr:sp>
    <xdr:clientData/>
  </xdr:oneCellAnchor>
  <xdr:twoCellAnchor>
    <xdr:from>
      <xdr:col>0</xdr:col>
      <xdr:colOff>0</xdr:colOff>
      <xdr:row>0</xdr:row>
      <xdr:rowOff>0</xdr:rowOff>
    </xdr:from>
    <xdr:to>
      <xdr:col>9</xdr:col>
      <xdr:colOff>0</xdr:colOff>
      <xdr:row>23</xdr:row>
      <xdr:rowOff>19050</xdr:rowOff>
    </xdr:to>
    <xdr:graphicFrame macro="">
      <xdr:nvGraphicFramePr>
        <xdr:cNvPr id="51209" name="Diagramm 9">
          <a:extLst>
            <a:ext uri="{FF2B5EF4-FFF2-40B4-BE49-F238E27FC236}">
              <a16:creationId xmlns:a16="http://schemas.microsoft.com/office/drawing/2014/main" id="{CFBB653F-9E78-B218-A256-E67050BA2AE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1</xdr:row>
      <xdr:rowOff>133350</xdr:rowOff>
    </xdr:from>
    <xdr:to>
      <xdr:col>6</xdr:col>
      <xdr:colOff>0</xdr:colOff>
      <xdr:row>23</xdr:row>
      <xdr:rowOff>28575</xdr:rowOff>
    </xdr:to>
    <xdr:graphicFrame macro="">
      <xdr:nvGraphicFramePr>
        <xdr:cNvPr id="52229" name="Diagramm 5">
          <a:extLst>
            <a:ext uri="{FF2B5EF4-FFF2-40B4-BE49-F238E27FC236}">
              <a16:creationId xmlns:a16="http://schemas.microsoft.com/office/drawing/2014/main" id="{D22370B2-06B5-2C01-1BBA-56843656030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0</xdr:col>
      <xdr:colOff>20963</xdr:colOff>
      <xdr:row>21</xdr:row>
      <xdr:rowOff>174641</xdr:rowOff>
    </xdr:from>
    <xdr:ext cx="3215625" cy="193643"/>
    <xdr:sp macro="" textlink="">
      <xdr:nvSpPr>
        <xdr:cNvPr id="52237" name="Text 13">
          <a:extLst>
            <a:ext uri="{FF2B5EF4-FFF2-40B4-BE49-F238E27FC236}">
              <a16:creationId xmlns:a16="http://schemas.microsoft.com/office/drawing/2014/main" id="{1A7D80EE-DA7B-D691-FEBF-1FB321E124F3}"/>
            </a:ext>
          </a:extLst>
        </xdr:cNvPr>
        <xdr:cNvSpPr txBox="1">
          <a:spLocks noChangeArrowheads="1"/>
        </xdr:cNvSpPr>
      </xdr:nvSpPr>
      <xdr:spPr bwMode="auto">
        <a:xfrm>
          <a:off x="20963" y="3603641"/>
          <a:ext cx="3215625" cy="19364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BEE1F6" mc:Ignorable="a14" a14:legacySpreadsheetColorIndex="47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2860" rIns="18288" bIns="22860" anchor="ctr" upright="1">
          <a:spAutoFit/>
        </a:bodyPr>
        <a:lstStyle/>
        <a:p>
          <a:pPr algn="ctr" rtl="0">
            <a:defRPr sz="1000"/>
          </a:pPr>
          <a:r>
            <a:rPr lang="de-CH" sz="1000" b="0" i="1" u="none" strike="noStrike" baseline="0">
              <a:solidFill>
                <a:srgbClr val="000000"/>
              </a:solidFill>
              <a:latin typeface="Arial"/>
              <a:cs typeface="Arial"/>
            </a:rPr>
            <a:t>Die Schülerzahlen an der Primarschule stiegen um 5 %.</a:t>
          </a:r>
        </a:p>
      </xdr:txBody>
    </xdr:sp>
    <xdr:clientData/>
  </xdr:oneCellAnchor>
  <xdr:twoCellAnchor editAs="oneCell">
    <xdr:from>
      <xdr:col>0</xdr:col>
      <xdr:colOff>19050</xdr:colOff>
      <xdr:row>24</xdr:row>
      <xdr:rowOff>57150</xdr:rowOff>
    </xdr:from>
    <xdr:to>
      <xdr:col>6</xdr:col>
      <xdr:colOff>0</xdr:colOff>
      <xdr:row>42</xdr:row>
      <xdr:rowOff>142875</xdr:rowOff>
    </xdr:to>
    <xdr:graphicFrame macro="">
      <xdr:nvGraphicFramePr>
        <xdr:cNvPr id="52240" name="Diagramm 16">
          <a:extLst>
            <a:ext uri="{FF2B5EF4-FFF2-40B4-BE49-F238E27FC236}">
              <a16:creationId xmlns:a16="http://schemas.microsoft.com/office/drawing/2014/main" id="{A60C0DCA-24C0-6438-C684-625F6295E19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0</xdr:col>
      <xdr:colOff>66675</xdr:colOff>
      <xdr:row>41</xdr:row>
      <xdr:rowOff>85725</xdr:rowOff>
    </xdr:from>
    <xdr:to>
      <xdr:col>6</xdr:col>
      <xdr:colOff>66675</xdr:colOff>
      <xdr:row>43</xdr:row>
      <xdr:rowOff>28575</xdr:rowOff>
    </xdr:to>
    <xdr:sp macro="" textlink="">
      <xdr:nvSpPr>
        <xdr:cNvPr id="52241" name="Text 17">
          <a:extLst>
            <a:ext uri="{FF2B5EF4-FFF2-40B4-BE49-F238E27FC236}">
              <a16:creationId xmlns:a16="http://schemas.microsoft.com/office/drawing/2014/main" id="{30D8F8AA-331F-64E8-393F-A517C31874B9}"/>
            </a:ext>
          </a:extLst>
        </xdr:cNvPr>
        <xdr:cNvSpPr txBox="1">
          <a:spLocks noChangeArrowheads="1"/>
        </xdr:cNvSpPr>
      </xdr:nvSpPr>
      <xdr:spPr bwMode="auto">
        <a:xfrm>
          <a:off x="66675" y="7324725"/>
          <a:ext cx="578167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BEE1F6" mc:Ignorable="a14" a14:legacySpreadsheetColorIndex="47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just" rtl="0">
            <a:defRPr sz="1000"/>
          </a:pPr>
          <a:r>
            <a:rPr lang="de-CH" sz="1000" b="0" i="1" u="none" strike="noStrike" baseline="0">
              <a:solidFill>
                <a:srgbClr val="000000"/>
              </a:solidFill>
              <a:latin typeface="Arial"/>
              <a:cs typeface="Arial"/>
            </a:rPr>
            <a:t>Der Rückgang der Schülerzahlen setzt sich weiter fort.</a:t>
          </a:r>
        </a:p>
      </xdr:txBody>
    </xdr:sp>
    <xdr:clientData/>
  </xdr:twoCellAnchor>
</xdr:wsDr>
</file>

<file path=xl/drawings/drawing52.xml><?xml version="1.0" encoding="utf-8"?>
<c:userShapes xmlns:c="http://schemas.openxmlformats.org/drawingml/2006/chart">
  <cdr:relSizeAnchor xmlns:cdr="http://schemas.openxmlformats.org/drawingml/2006/chartDrawing">
    <cdr:from>
      <cdr:x>0.54205</cdr:x>
      <cdr:y>0.17398</cdr:y>
    </cdr:from>
    <cdr:to>
      <cdr:x>0.67212</cdr:x>
      <cdr:y>0.22483</cdr:y>
    </cdr:to>
    <cdr:sp macro="" textlink="">
      <cdr:nvSpPr>
        <cdr:cNvPr id="53249" name="Text 1">
          <a:extLst xmlns:a="http://schemas.openxmlformats.org/drawingml/2006/main">
            <a:ext uri="{FF2B5EF4-FFF2-40B4-BE49-F238E27FC236}">
              <a16:creationId xmlns:a16="http://schemas.microsoft.com/office/drawing/2014/main" id="{A458FEE1-A501-02D4-31C6-93804B09161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137107" y="621300"/>
          <a:ext cx="752030" cy="18065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none" lIns="18288" tIns="22860" rIns="18288" bIns="22860" anchor="ctr" upright="1">
          <a:spAutoFit/>
        </a:bodyPr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de-CH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Schule gesamt</a:t>
          </a:r>
        </a:p>
      </cdr:txBody>
    </cdr:sp>
  </cdr:relSizeAnchor>
  <cdr:relSizeAnchor xmlns:cdr="http://schemas.openxmlformats.org/drawingml/2006/chartDrawing">
    <cdr:from>
      <cdr:x>0.32297</cdr:x>
      <cdr:y>0.37592</cdr:y>
    </cdr:from>
    <cdr:to>
      <cdr:x>0.43828</cdr:x>
      <cdr:y>0.42677</cdr:y>
    </cdr:to>
    <cdr:sp macro="" textlink="">
      <cdr:nvSpPr>
        <cdr:cNvPr id="53250" name="Text 2">
          <a:extLst xmlns:a="http://schemas.openxmlformats.org/drawingml/2006/main">
            <a:ext uri="{FF2B5EF4-FFF2-40B4-BE49-F238E27FC236}">
              <a16:creationId xmlns:a16="http://schemas.microsoft.com/office/drawing/2014/main" id="{672CF1A7-5139-FDDC-3FB4-E3828EDB6A0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870456" y="1338747"/>
          <a:ext cx="666733" cy="18065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none" lIns="18288" tIns="22860" rIns="18288" bIns="22860" anchor="ctr" upright="1">
          <a:spAutoFit/>
        </a:bodyPr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de-CH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Primarschule</a:t>
          </a:r>
        </a:p>
      </cdr:txBody>
    </cdr:sp>
  </cdr:relSizeAnchor>
  <cdr:relSizeAnchor xmlns:cdr="http://schemas.openxmlformats.org/drawingml/2006/chartDrawing">
    <cdr:from>
      <cdr:x>0.25363</cdr:x>
      <cdr:y>0.50097</cdr:y>
    </cdr:from>
    <cdr:to>
      <cdr:x>0.34755</cdr:x>
      <cdr:y>0.55182</cdr:y>
    </cdr:to>
    <cdr:sp macro="" textlink="">
      <cdr:nvSpPr>
        <cdr:cNvPr id="53251" name="Text 3">
          <a:extLst xmlns:a="http://schemas.openxmlformats.org/drawingml/2006/main">
            <a:ext uri="{FF2B5EF4-FFF2-40B4-BE49-F238E27FC236}">
              <a16:creationId xmlns:a16="http://schemas.microsoft.com/office/drawing/2014/main" id="{3969F633-4639-9E90-627C-E4CC343F073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69563" y="1783045"/>
          <a:ext cx="543054" cy="18065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none" lIns="18288" tIns="22860" rIns="18288" bIns="22860" anchor="ctr" upright="1">
          <a:spAutoFit/>
        </a:bodyPr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de-CH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Oberstufe</a:t>
          </a:r>
        </a:p>
      </cdr:txBody>
    </cdr:sp>
  </cdr:relSizeAnchor>
  <cdr:relSizeAnchor xmlns:cdr="http://schemas.openxmlformats.org/drawingml/2006/chartDrawing">
    <cdr:from>
      <cdr:x>0.24748</cdr:x>
      <cdr:y>0.59902</cdr:y>
    </cdr:from>
    <cdr:to>
      <cdr:x>0.3628</cdr:x>
      <cdr:y>0.64987</cdr:y>
    </cdr:to>
    <cdr:sp macro="" textlink="">
      <cdr:nvSpPr>
        <cdr:cNvPr id="53252" name="Text 4">
          <a:extLst xmlns:a="http://schemas.openxmlformats.org/drawingml/2006/main">
            <a:ext uri="{FF2B5EF4-FFF2-40B4-BE49-F238E27FC236}">
              <a16:creationId xmlns:a16="http://schemas.microsoft.com/office/drawing/2014/main" id="{87251CAF-C713-1BA5-637E-8F11708E61F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34023" y="2131396"/>
          <a:ext cx="666733" cy="18065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none" lIns="18288" tIns="22860" rIns="18288" bIns="22860" anchor="ctr" upright="1">
          <a:spAutoFit/>
        </a:bodyPr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de-CH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Kindergarten</a:t>
          </a:r>
        </a:p>
      </cdr:txBody>
    </cdr:sp>
  </cdr:relSizeAnchor>
</c:userShapes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48</xdr:row>
      <xdr:rowOff>123825</xdr:rowOff>
    </xdr:from>
    <xdr:to>
      <xdr:col>6</xdr:col>
      <xdr:colOff>0</xdr:colOff>
      <xdr:row>51</xdr:row>
      <xdr:rowOff>95250</xdr:rowOff>
    </xdr:to>
    <xdr:sp macro="" textlink="">
      <xdr:nvSpPr>
        <xdr:cNvPr id="54282" name="Text 10">
          <a:extLst>
            <a:ext uri="{FF2B5EF4-FFF2-40B4-BE49-F238E27FC236}">
              <a16:creationId xmlns:a16="http://schemas.microsoft.com/office/drawing/2014/main" id="{D8C98305-DE21-1D78-18CA-5174B774AA52}"/>
            </a:ext>
          </a:extLst>
        </xdr:cNvPr>
        <xdr:cNvSpPr txBox="1">
          <a:spLocks noChangeArrowheads="1"/>
        </xdr:cNvSpPr>
      </xdr:nvSpPr>
      <xdr:spPr bwMode="auto">
        <a:xfrm>
          <a:off x="0" y="8029575"/>
          <a:ext cx="5781675" cy="4572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BEE1F6" mc:Ignorable="a14" a14:legacySpreadsheetColorIndex="47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1000"/>
            </a:lnSpc>
            <a:defRPr sz="1000"/>
          </a:pPr>
          <a:r>
            <a:rPr lang="de-CH" sz="1000" b="0" i="1" u="none" strike="noStrike" baseline="0">
              <a:solidFill>
                <a:srgbClr val="000000"/>
              </a:solidFill>
              <a:latin typeface="Arial"/>
              <a:cs typeface="Arial"/>
            </a:rPr>
            <a:t>2002 wurden Ausländerkinder aus 50 Nationen unterrichtet (Ex-Jugoslawien und Russland je zusammengefasst, da manche Herkunft nicht genau zugeordnet werden kann).</a:t>
          </a:r>
        </a:p>
      </xdr:txBody>
    </xdr:sp>
    <xdr:clientData/>
  </xdr:twoCellAnchor>
  <xdr:oneCellAnchor>
    <xdr:from>
      <xdr:col>0</xdr:col>
      <xdr:colOff>9525</xdr:colOff>
      <xdr:row>15</xdr:row>
      <xdr:rowOff>57150</xdr:rowOff>
    </xdr:from>
    <xdr:ext cx="2266950" cy="200025"/>
    <xdr:sp macro="" textlink="">
      <xdr:nvSpPr>
        <xdr:cNvPr id="54283" name="Text 11">
          <a:extLst>
            <a:ext uri="{FF2B5EF4-FFF2-40B4-BE49-F238E27FC236}">
              <a16:creationId xmlns:a16="http://schemas.microsoft.com/office/drawing/2014/main" id="{B1E0D903-5E7D-442E-3F19-0893908F9990}"/>
            </a:ext>
          </a:extLst>
        </xdr:cNvPr>
        <xdr:cNvSpPr txBox="1">
          <a:spLocks noChangeArrowheads="1"/>
        </xdr:cNvSpPr>
      </xdr:nvSpPr>
      <xdr:spPr bwMode="auto">
        <a:xfrm>
          <a:off x="9525" y="2600325"/>
          <a:ext cx="2266950" cy="2000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2860" rIns="18288" bIns="22860" anchor="ctr" upright="1">
          <a:spAutoFit/>
        </a:bodyPr>
        <a:lstStyle/>
        <a:p>
          <a:pPr algn="ctr" rtl="0">
            <a:defRPr sz="1000"/>
          </a:pPr>
          <a:r>
            <a:rPr lang="de-CH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Ausländerkinder nach Herkunftsland</a:t>
          </a:r>
        </a:p>
      </xdr:txBody>
    </xdr:sp>
    <xdr:clientData/>
  </xdr:oneCellAnchor>
  <xdr:twoCellAnchor>
    <xdr:from>
      <xdr:col>0</xdr:col>
      <xdr:colOff>447675</xdr:colOff>
      <xdr:row>0</xdr:row>
      <xdr:rowOff>0</xdr:rowOff>
    </xdr:from>
    <xdr:to>
      <xdr:col>5</xdr:col>
      <xdr:colOff>200025</xdr:colOff>
      <xdr:row>12</xdr:row>
      <xdr:rowOff>19050</xdr:rowOff>
    </xdr:to>
    <xdr:graphicFrame macro="">
      <xdr:nvGraphicFramePr>
        <xdr:cNvPr id="54288" name="Diagramm 16">
          <a:extLst>
            <a:ext uri="{FF2B5EF4-FFF2-40B4-BE49-F238E27FC236}">
              <a16:creationId xmlns:a16="http://schemas.microsoft.com/office/drawing/2014/main" id="{8CE3EA1C-C738-82E0-1F9D-F9FAD403DAA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3295650" cy="228600"/>
    <xdr:sp macro="" textlink="">
      <xdr:nvSpPr>
        <xdr:cNvPr id="55297" name="Text 1">
          <a:extLst>
            <a:ext uri="{FF2B5EF4-FFF2-40B4-BE49-F238E27FC236}">
              <a16:creationId xmlns:a16="http://schemas.microsoft.com/office/drawing/2014/main" id="{4BD2FC95-0EED-D21B-79DE-15BBC8B4456D}"/>
            </a:ext>
          </a:extLst>
        </xdr:cNvPr>
        <xdr:cNvSpPr txBox="1">
          <a:spLocks noChangeArrowheads="1"/>
        </xdr:cNvSpPr>
      </xdr:nvSpPr>
      <xdr:spPr bwMode="auto">
        <a:xfrm>
          <a:off x="0" y="0"/>
          <a:ext cx="3295650" cy="2286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BEE1F6" mc:Ignorable="a14" a14:legacySpreadsheetColorIndex="47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18288" bIns="27432" anchor="ctr" upright="1">
          <a:spAutoFit/>
        </a:bodyPr>
        <a:lstStyle/>
        <a:p>
          <a:pPr algn="ctr" rtl="0">
            <a:defRPr sz="1000"/>
          </a:pPr>
          <a:r>
            <a:rPr lang="de-CH" sz="1100" b="1" i="0" u="none" strike="noStrike" baseline="0">
              <a:solidFill>
                <a:srgbClr val="000000"/>
              </a:solidFill>
              <a:latin typeface="Arial"/>
              <a:cs typeface="Arial"/>
            </a:rPr>
            <a:t>Personalbestand der Schule Opfikon Ende 2002</a:t>
          </a:r>
        </a:p>
      </xdr:txBody>
    </xdr:sp>
    <xdr:clientData/>
  </xdr:oneCell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0.80156</cdr:x>
      <cdr:y>0.25024</cdr:y>
    </cdr:from>
    <cdr:to>
      <cdr:x>0.85298</cdr:x>
      <cdr:y>0.33285</cdr:y>
    </cdr:to>
    <cdr:sp macro="" textlink="">
      <cdr:nvSpPr>
        <cdr:cNvPr id="6145" name="Text 1">
          <a:extLst xmlns:a="http://schemas.openxmlformats.org/drawingml/2006/main">
            <a:ext uri="{FF2B5EF4-FFF2-40B4-BE49-F238E27FC236}">
              <a16:creationId xmlns:a16="http://schemas.microsoft.com/office/drawing/2014/main" id="{7E41C963-811C-8178-0006-746BF36C9EB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232544" y="608584"/>
          <a:ext cx="143032" cy="19987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none" lIns="18288" tIns="22860" rIns="18288" bIns="22860" anchor="ctr" upright="1">
          <a:spAutoFit/>
        </a:bodyPr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de-CH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2</a:t>
          </a:r>
        </a:p>
      </cdr:txBody>
    </cdr:sp>
  </cdr:relSizeAnchor>
  <cdr:relSizeAnchor xmlns:cdr="http://schemas.openxmlformats.org/drawingml/2006/chartDrawing">
    <cdr:from>
      <cdr:x>0.80156</cdr:x>
      <cdr:y>0.79131</cdr:y>
    </cdr:from>
    <cdr:to>
      <cdr:x>0.85298</cdr:x>
      <cdr:y>0.87393</cdr:y>
    </cdr:to>
    <cdr:sp macro="" textlink="">
      <cdr:nvSpPr>
        <cdr:cNvPr id="6146" name="Text 2">
          <a:extLst xmlns:a="http://schemas.openxmlformats.org/drawingml/2006/main">
            <a:ext uri="{FF2B5EF4-FFF2-40B4-BE49-F238E27FC236}">
              <a16:creationId xmlns:a16="http://schemas.microsoft.com/office/drawing/2014/main" id="{231F076D-D411-0A9C-4857-132F4B14120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232544" y="1917633"/>
          <a:ext cx="143032" cy="19987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none" lIns="18288" tIns="22860" rIns="18288" bIns="22860" anchor="ctr" upright="1">
          <a:spAutoFit/>
        </a:bodyPr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de-CH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1</a:t>
          </a:r>
        </a:p>
      </cdr:txBody>
    </cdr:sp>
  </cdr:relSizeAnchor>
  <cdr:relSizeAnchor xmlns:cdr="http://schemas.openxmlformats.org/drawingml/2006/chartDrawing">
    <cdr:from>
      <cdr:x>0.46209</cdr:x>
      <cdr:y>0.866</cdr:y>
    </cdr:from>
    <cdr:to>
      <cdr:x>0.51352</cdr:x>
      <cdr:y>0.94861</cdr:y>
    </cdr:to>
    <cdr:sp macro="" textlink="">
      <cdr:nvSpPr>
        <cdr:cNvPr id="6148" name="Text 4">
          <a:extLst xmlns:a="http://schemas.openxmlformats.org/drawingml/2006/main">
            <a:ext uri="{FF2B5EF4-FFF2-40B4-BE49-F238E27FC236}">
              <a16:creationId xmlns:a16="http://schemas.microsoft.com/office/drawing/2014/main" id="{1811B46F-049D-9474-10FD-879616A785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88398" y="2098332"/>
          <a:ext cx="143032" cy="19987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none" lIns="18288" tIns="22860" rIns="18288" bIns="22860" anchor="ctr" upright="1">
          <a:spAutoFit/>
        </a:bodyPr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de-CH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1</a:t>
          </a:r>
        </a:p>
      </cdr:txBody>
    </cdr:sp>
  </cdr:relSizeAnchor>
  <cdr:relSizeAnchor xmlns:cdr="http://schemas.openxmlformats.org/drawingml/2006/chartDrawing">
    <cdr:from>
      <cdr:x>0.06155</cdr:x>
      <cdr:y>0.54323</cdr:y>
    </cdr:from>
    <cdr:to>
      <cdr:x>0.11297</cdr:x>
      <cdr:y>0.62584</cdr:y>
    </cdr:to>
    <cdr:sp macro="" textlink="">
      <cdr:nvSpPr>
        <cdr:cNvPr id="6149" name="Text 5">
          <a:extLst xmlns:a="http://schemas.openxmlformats.org/drawingml/2006/main">
            <a:ext uri="{FF2B5EF4-FFF2-40B4-BE49-F238E27FC236}">
              <a16:creationId xmlns:a16="http://schemas.microsoft.com/office/drawing/2014/main" id="{51F91404-805A-66D8-A360-33648A47D33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74358" y="1317435"/>
          <a:ext cx="143032" cy="19987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none" lIns="18288" tIns="22860" rIns="18288" bIns="22860" anchor="ctr" upright="1">
          <a:spAutoFit/>
        </a:bodyPr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de-CH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2</a:t>
          </a:r>
        </a:p>
      </cdr:txBody>
    </cdr:sp>
  </cdr:relSizeAnchor>
  <cdr:relSizeAnchor xmlns:cdr="http://schemas.openxmlformats.org/drawingml/2006/chartDrawing">
    <cdr:from>
      <cdr:x>0.26001</cdr:x>
      <cdr:y>0.19548</cdr:y>
    </cdr:from>
    <cdr:to>
      <cdr:x>0.31144</cdr:x>
      <cdr:y>0.27809</cdr:y>
    </cdr:to>
    <cdr:sp macro="" textlink="">
      <cdr:nvSpPr>
        <cdr:cNvPr id="6150" name="Text 6">
          <a:extLst xmlns:a="http://schemas.openxmlformats.org/drawingml/2006/main">
            <a:ext uri="{FF2B5EF4-FFF2-40B4-BE49-F238E27FC236}">
              <a16:creationId xmlns:a16="http://schemas.microsoft.com/office/drawing/2014/main" id="{95BEA7BC-AC38-DDF4-2A6B-50E32BF92C4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342" y="476110"/>
          <a:ext cx="143032" cy="19987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none" lIns="18288" tIns="22860" rIns="18288" bIns="22860" anchor="ctr" upright="1">
          <a:spAutoFit/>
        </a:bodyPr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de-CH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1</a:t>
          </a:r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0.86625</cdr:x>
      <cdr:y>0.28681</cdr:y>
    </cdr:from>
    <cdr:to>
      <cdr:x>0.87616</cdr:x>
      <cdr:y>0.37012</cdr:y>
    </cdr:to>
    <cdr:sp macro="" textlink="">
      <cdr:nvSpPr>
        <cdr:cNvPr id="7170" name="Text 2">
          <a:extLst xmlns:a="http://schemas.openxmlformats.org/drawingml/2006/main">
            <a:ext uri="{FF2B5EF4-FFF2-40B4-BE49-F238E27FC236}">
              <a16:creationId xmlns:a16="http://schemas.microsoft.com/office/drawing/2014/main" id="{0F2D367C-74A0-3014-C012-ED61C4B2C1D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503237" y="691604"/>
          <a:ext cx="28606" cy="19996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de-CH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2</a:t>
          </a:r>
        </a:p>
      </cdr:txBody>
    </cdr:sp>
  </cdr:relSizeAnchor>
  <cdr:relSizeAnchor xmlns:cdr="http://schemas.openxmlformats.org/drawingml/2006/chartDrawing">
    <cdr:from>
      <cdr:x>0.70379</cdr:x>
      <cdr:y>0.86588</cdr:y>
    </cdr:from>
    <cdr:to>
      <cdr:x>0.71371</cdr:x>
      <cdr:y>0.94919</cdr:y>
    </cdr:to>
    <cdr:sp macro="" textlink="">
      <cdr:nvSpPr>
        <cdr:cNvPr id="7173" name="Text 5">
          <a:extLst xmlns:a="http://schemas.openxmlformats.org/drawingml/2006/main">
            <a:ext uri="{FF2B5EF4-FFF2-40B4-BE49-F238E27FC236}">
              <a16:creationId xmlns:a16="http://schemas.microsoft.com/office/drawing/2014/main" id="{E17BC4F2-F629-437D-78F1-14AEF5AD503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034379" y="2081549"/>
          <a:ext cx="28606" cy="19996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de-CH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7</a:t>
          </a:r>
        </a:p>
      </cdr:txBody>
    </cdr:sp>
  </cdr:relSizeAnchor>
  <cdr:relSizeAnchor xmlns:cdr="http://schemas.openxmlformats.org/drawingml/2006/chartDrawing">
    <cdr:from>
      <cdr:x>0.23117</cdr:x>
      <cdr:y>0.86516</cdr:y>
    </cdr:from>
    <cdr:to>
      <cdr:x>0.3697</cdr:x>
      <cdr:y>0.94847</cdr:y>
    </cdr:to>
    <cdr:sp macro="" textlink="">
      <cdr:nvSpPr>
        <cdr:cNvPr id="7178" name="Text 10">
          <a:extLst xmlns:a="http://schemas.openxmlformats.org/drawingml/2006/main">
            <a:ext uri="{FF2B5EF4-FFF2-40B4-BE49-F238E27FC236}">
              <a16:creationId xmlns:a16="http://schemas.microsoft.com/office/drawing/2014/main" id="{435369D2-D04D-1517-47B1-11744FEB0D5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70363" y="2079820"/>
          <a:ext cx="399786" cy="19996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none" lIns="18288" tIns="22860" rIns="18288" bIns="22860" anchor="ctr" upright="1">
          <a:spAutoFit/>
        </a:bodyPr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de-CH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1 (+1)</a:t>
          </a:r>
        </a:p>
      </cdr:txBody>
    </cdr:sp>
  </cdr:relSizeAnchor>
  <cdr:relSizeAnchor xmlns:cdr="http://schemas.openxmlformats.org/drawingml/2006/chartDrawing">
    <cdr:from>
      <cdr:x>0.81645</cdr:x>
      <cdr:y>0.33314</cdr:y>
    </cdr:from>
    <cdr:to>
      <cdr:x>0.95497</cdr:x>
      <cdr:y>0.41645</cdr:y>
    </cdr:to>
    <cdr:sp macro="" textlink="">
      <cdr:nvSpPr>
        <cdr:cNvPr id="7179" name="Text 11">
          <a:extLst xmlns:a="http://schemas.openxmlformats.org/drawingml/2006/main">
            <a:ext uri="{FF2B5EF4-FFF2-40B4-BE49-F238E27FC236}">
              <a16:creationId xmlns:a16="http://schemas.microsoft.com/office/drawing/2014/main" id="{ECE861C2-4384-D278-1D65-E0EB6A9ED76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59510" y="802823"/>
          <a:ext cx="399786" cy="19996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none" lIns="18288" tIns="22860" rIns="18288" bIns="22860" anchor="ctr" upright="1">
          <a:spAutoFit/>
        </a:bodyPr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de-CH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5 (+1)</a:t>
          </a:r>
        </a:p>
      </cdr:txBody>
    </cdr:sp>
  </cdr:relSizeAnchor>
  <cdr:relSizeAnchor xmlns:cdr="http://schemas.openxmlformats.org/drawingml/2006/chartDrawing">
    <cdr:from>
      <cdr:x>0.6552</cdr:x>
      <cdr:y>0.18982</cdr:y>
    </cdr:from>
    <cdr:to>
      <cdr:x>0.70476</cdr:x>
      <cdr:y>0.27313</cdr:y>
    </cdr:to>
    <cdr:sp macro="" textlink="">
      <cdr:nvSpPr>
        <cdr:cNvPr id="7180" name="Text 12">
          <a:extLst xmlns:a="http://schemas.openxmlformats.org/drawingml/2006/main">
            <a:ext uri="{FF2B5EF4-FFF2-40B4-BE49-F238E27FC236}">
              <a16:creationId xmlns:a16="http://schemas.microsoft.com/office/drawing/2014/main" id="{088F98FC-0283-DA79-2E5A-221B823D27D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894140" y="458794"/>
          <a:ext cx="143030" cy="19996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none" lIns="18288" tIns="22860" rIns="18288" bIns="22860" anchor="ctr" upright="1">
          <a:spAutoFit/>
        </a:bodyPr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de-CH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4 </a:t>
          </a:r>
        </a:p>
      </cdr:txBody>
    </cdr:sp>
  </cdr:relSizeAnchor>
  <cdr:relSizeAnchor xmlns:cdr="http://schemas.openxmlformats.org/drawingml/2006/chartDrawing">
    <cdr:from>
      <cdr:x>0.03076</cdr:x>
      <cdr:y>0.36388</cdr:y>
    </cdr:from>
    <cdr:to>
      <cdr:x>0.1925</cdr:x>
      <cdr:y>0.44718</cdr:y>
    </cdr:to>
    <cdr:sp macro="" textlink="">
      <cdr:nvSpPr>
        <cdr:cNvPr id="7181" name="Text 13">
          <a:extLst xmlns:a="http://schemas.openxmlformats.org/drawingml/2006/main">
            <a:ext uri="{FF2B5EF4-FFF2-40B4-BE49-F238E27FC236}">
              <a16:creationId xmlns:a16="http://schemas.microsoft.com/office/drawing/2014/main" id="{B4E43C4C-7361-E633-AB11-46F50B716B4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1965" y="876584"/>
          <a:ext cx="466765" cy="19996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none" lIns="18288" tIns="22860" rIns="18288" bIns="22860" anchor="ctr" upright="1">
          <a:spAutoFit/>
        </a:bodyPr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de-CH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11 (+2)</a:t>
          </a:r>
        </a:p>
      </cdr:txBody>
    </cdr:sp>
  </cdr:relSizeAnchor>
  <cdr:relSizeAnchor xmlns:cdr="http://schemas.openxmlformats.org/drawingml/2006/chartDrawing">
    <cdr:from>
      <cdr:x>0.6552</cdr:x>
      <cdr:y>0.84739</cdr:y>
    </cdr:from>
    <cdr:to>
      <cdr:x>0.78067</cdr:x>
      <cdr:y>0.9307</cdr:y>
    </cdr:to>
    <cdr:sp macro="" textlink="">
      <cdr:nvSpPr>
        <cdr:cNvPr id="7182" name="Text 14">
          <a:extLst xmlns:a="http://schemas.openxmlformats.org/drawingml/2006/main">
            <a:ext uri="{FF2B5EF4-FFF2-40B4-BE49-F238E27FC236}">
              <a16:creationId xmlns:a16="http://schemas.microsoft.com/office/drawing/2014/main" id="{846AC583-A2CC-D04D-D222-74D6F53CFAD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894140" y="2037177"/>
          <a:ext cx="362109" cy="19996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none" lIns="18288" tIns="22860" rIns="18288" bIns="22860" anchor="ctr" upright="1">
          <a:spAutoFit/>
        </a:bodyPr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de-CH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5 (-1)</a:t>
          </a:r>
        </a:p>
      </cdr:txBody>
    </cdr:sp>
  </cdr:relSizeAnchor>
  <cdr:relSizeAnchor xmlns:cdr="http://schemas.openxmlformats.org/drawingml/2006/chartDrawing">
    <cdr:from>
      <cdr:x>0.85827</cdr:x>
      <cdr:y>0.53049</cdr:y>
    </cdr:from>
    <cdr:to>
      <cdr:x>0.99679</cdr:x>
      <cdr:y>0.6138</cdr:y>
    </cdr:to>
    <cdr:sp macro="" textlink="">
      <cdr:nvSpPr>
        <cdr:cNvPr id="7183" name="Text 15">
          <a:extLst xmlns:a="http://schemas.openxmlformats.org/drawingml/2006/main">
            <a:ext uri="{FF2B5EF4-FFF2-40B4-BE49-F238E27FC236}">
              <a16:creationId xmlns:a16="http://schemas.microsoft.com/office/drawing/2014/main" id="{CC246DA7-63B0-9FA0-9A93-87AD3615C7A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80213" y="1276510"/>
          <a:ext cx="399786" cy="19996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none" lIns="18288" tIns="22860" rIns="18288" bIns="22860" anchor="ctr" upright="1">
          <a:spAutoFit/>
        </a:bodyPr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de-CH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4 (+1)</a:t>
          </a:r>
        </a:p>
      </cdr:txBody>
    </cdr:sp>
  </cdr:relSizeAnchor>
  <cdr:relSizeAnchor xmlns:cdr="http://schemas.openxmlformats.org/drawingml/2006/chartDrawing">
    <cdr:from>
      <cdr:x>0.26164</cdr:x>
      <cdr:y>0.18982</cdr:y>
    </cdr:from>
    <cdr:to>
      <cdr:x>0.40016</cdr:x>
      <cdr:y>0.27313</cdr:y>
    </cdr:to>
    <cdr:sp macro="" textlink="">
      <cdr:nvSpPr>
        <cdr:cNvPr id="7184" name="Text 16">
          <a:extLst xmlns:a="http://schemas.openxmlformats.org/drawingml/2006/main">
            <a:ext uri="{FF2B5EF4-FFF2-40B4-BE49-F238E27FC236}">
              <a16:creationId xmlns:a16="http://schemas.microsoft.com/office/drawing/2014/main" id="{553E4460-3AA5-481E-DB18-A1574B222E5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58274" y="458794"/>
          <a:ext cx="399786" cy="19996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none" lIns="18288" tIns="22860" rIns="18288" bIns="22860" anchor="ctr" upright="1">
          <a:spAutoFit/>
        </a:bodyPr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de-CH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4 (+1)</a:t>
          </a:r>
        </a:p>
      </cdr:txBody>
    </cdr:sp>
  </cdr:relSizeAnchor>
  <cdr:relSizeAnchor xmlns:cdr="http://schemas.openxmlformats.org/drawingml/2006/chartDrawing">
    <cdr:from>
      <cdr:x>0.38082</cdr:x>
      <cdr:y>0.86588</cdr:y>
    </cdr:from>
    <cdr:to>
      <cdr:x>0.50629</cdr:x>
      <cdr:y>0.94919</cdr:y>
    </cdr:to>
    <cdr:sp macro="" textlink="">
      <cdr:nvSpPr>
        <cdr:cNvPr id="7185" name="Text 17">
          <a:extLst xmlns:a="http://schemas.openxmlformats.org/drawingml/2006/main">
            <a:ext uri="{FF2B5EF4-FFF2-40B4-BE49-F238E27FC236}">
              <a16:creationId xmlns:a16="http://schemas.microsoft.com/office/drawing/2014/main" id="{91D42642-68FF-95A6-86F3-836EF5A7AB6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02243" y="2081549"/>
          <a:ext cx="362110" cy="19996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none" lIns="18288" tIns="22860" rIns="18288" bIns="22860" anchor="ctr" upright="1">
          <a:spAutoFit/>
        </a:bodyPr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de-CH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2 (-3)</a:t>
          </a:r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0</xdr:colOff>
      <xdr:row>7</xdr:row>
      <xdr:rowOff>57150</xdr:rowOff>
    </xdr:from>
    <xdr:to>
      <xdr:col>65</xdr:col>
      <xdr:colOff>57150</xdr:colOff>
      <xdr:row>16</xdr:row>
      <xdr:rowOff>0</xdr:rowOff>
    </xdr:to>
    <xdr:sp macro="" textlink="">
      <xdr:nvSpPr>
        <xdr:cNvPr id="8383" name="Zeichnung 191">
          <a:extLst>
            <a:ext uri="{FF2B5EF4-FFF2-40B4-BE49-F238E27FC236}">
              <a16:creationId xmlns:a16="http://schemas.microsoft.com/office/drawing/2014/main" id="{E3E3AA14-3346-E69C-902D-4B22188C8333}"/>
            </a:ext>
          </a:extLst>
        </xdr:cNvPr>
        <xdr:cNvSpPr>
          <a:spLocks/>
        </xdr:cNvSpPr>
      </xdr:nvSpPr>
      <xdr:spPr bwMode="auto">
        <a:xfrm>
          <a:off x="1466850" y="457200"/>
          <a:ext cx="2924175" cy="457200"/>
        </a:xfrm>
        <a:custGeom>
          <a:avLst/>
          <a:gdLst>
            <a:gd name="T0" fmla="*/ 0 w 16384"/>
            <a:gd name="T1" fmla="*/ 10411 h 16384"/>
            <a:gd name="T2" fmla="*/ 8219 w 16384"/>
            <a:gd name="T3" fmla="*/ 16384 h 16384"/>
            <a:gd name="T4" fmla="*/ 16384 w 16384"/>
            <a:gd name="T5" fmla="*/ 10411 h 16384"/>
            <a:gd name="T6" fmla="*/ 8219 w 16384"/>
            <a:gd name="T7" fmla="*/ 0 h 16384"/>
            <a:gd name="T8" fmla="*/ 0 w 16384"/>
            <a:gd name="T9" fmla="*/ 10411 h 16384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</a:cxnLst>
          <a:rect l="0" t="0" r="r" b="b"/>
          <a:pathLst>
            <a:path w="16384" h="16384">
              <a:moveTo>
                <a:pt x="0" y="10411"/>
              </a:moveTo>
              <a:lnTo>
                <a:pt x="8219" y="16384"/>
              </a:lnTo>
              <a:lnTo>
                <a:pt x="16384" y="10411"/>
              </a:lnTo>
              <a:lnTo>
                <a:pt x="8219" y="0"/>
              </a:lnTo>
              <a:lnTo>
                <a:pt x="0" y="10411"/>
              </a:lnTo>
              <a:close/>
            </a:path>
          </a:pathLst>
        </a:custGeom>
        <a:solidFill>
          <a:srgbClr xmlns:mc="http://schemas.openxmlformats.org/markup-compatibility/2006" xmlns:a14="http://schemas.microsoft.com/office/drawing/2010/main" val="BEE1F6" mc:Ignorable="a14" a14:legacySpreadsheetColorIndex="47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/>
          <a:tailEnd/>
        </a:ln>
      </xdr:spPr>
    </xdr:sp>
    <xdr:clientData/>
  </xdr:twoCellAnchor>
  <xdr:twoCellAnchor editAs="oneCell">
    <xdr:from>
      <xdr:col>35</xdr:col>
      <xdr:colOff>0</xdr:colOff>
      <xdr:row>11</xdr:row>
      <xdr:rowOff>0</xdr:rowOff>
    </xdr:from>
    <xdr:to>
      <xdr:col>53</xdr:col>
      <xdr:colOff>47625</xdr:colOff>
      <xdr:row>14</xdr:row>
      <xdr:rowOff>0</xdr:rowOff>
    </xdr:to>
    <xdr:sp macro="" textlink="">
      <xdr:nvSpPr>
        <xdr:cNvPr id="8198" name="Text 6">
          <a:extLst>
            <a:ext uri="{FF2B5EF4-FFF2-40B4-BE49-F238E27FC236}">
              <a16:creationId xmlns:a16="http://schemas.microsoft.com/office/drawing/2014/main" id="{D70186AB-35BB-8509-3C25-21A7CD4655B9}"/>
            </a:ext>
          </a:extLst>
        </xdr:cNvPr>
        <xdr:cNvSpPr txBox="1">
          <a:spLocks noChangeArrowheads="1"/>
        </xdr:cNvSpPr>
      </xdr:nvSpPr>
      <xdr:spPr bwMode="auto">
        <a:xfrm>
          <a:off x="2333625" y="628650"/>
          <a:ext cx="1247775" cy="1714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BEE1F6" mc:Ignorable="a14" a14:legacySpreadsheetColorIndex="47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de-CH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Stimmberechtigte</a:t>
          </a:r>
        </a:p>
      </xdr:txBody>
    </xdr:sp>
    <xdr:clientData/>
  </xdr:twoCellAnchor>
  <xdr:twoCellAnchor editAs="oneCell">
    <xdr:from>
      <xdr:col>22</xdr:col>
      <xdr:colOff>0</xdr:colOff>
      <xdr:row>27</xdr:row>
      <xdr:rowOff>0</xdr:rowOff>
    </xdr:from>
    <xdr:to>
      <xdr:col>66</xdr:col>
      <xdr:colOff>0</xdr:colOff>
      <xdr:row>34</xdr:row>
      <xdr:rowOff>0</xdr:rowOff>
    </xdr:to>
    <xdr:sp macro="" textlink="">
      <xdr:nvSpPr>
        <xdr:cNvPr id="8200" name="Text 8">
          <a:extLst>
            <a:ext uri="{FF2B5EF4-FFF2-40B4-BE49-F238E27FC236}">
              <a16:creationId xmlns:a16="http://schemas.microsoft.com/office/drawing/2014/main" id="{273B01F2-65BF-F7F9-2943-C8614B3C13C4}"/>
            </a:ext>
          </a:extLst>
        </xdr:cNvPr>
        <xdr:cNvSpPr txBox="1">
          <a:spLocks noChangeArrowheads="1"/>
        </xdr:cNvSpPr>
      </xdr:nvSpPr>
      <xdr:spPr bwMode="auto">
        <a:xfrm>
          <a:off x="1466850" y="1543050"/>
          <a:ext cx="2933700" cy="4000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BEE1F6" mc:Ignorable="a14" a14:legacySpreadsheetColorIndex="47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de-CH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Stadtrat</a:t>
          </a:r>
        </a:p>
      </xdr:txBody>
    </xdr:sp>
    <xdr:clientData/>
  </xdr:twoCellAnchor>
  <xdr:twoCellAnchor editAs="oneCell">
    <xdr:from>
      <xdr:col>20</xdr:col>
      <xdr:colOff>19050</xdr:colOff>
      <xdr:row>18</xdr:row>
      <xdr:rowOff>0</xdr:rowOff>
    </xdr:from>
    <xdr:to>
      <xdr:col>67</xdr:col>
      <xdr:colOff>47625</xdr:colOff>
      <xdr:row>25</xdr:row>
      <xdr:rowOff>0</xdr:rowOff>
    </xdr:to>
    <xdr:sp macro="" textlink="">
      <xdr:nvSpPr>
        <xdr:cNvPr id="8193" name="Rectangle 1">
          <a:extLst>
            <a:ext uri="{FF2B5EF4-FFF2-40B4-BE49-F238E27FC236}">
              <a16:creationId xmlns:a16="http://schemas.microsoft.com/office/drawing/2014/main" id="{54E97343-EBF0-BA01-B5D2-1360AA4EAAF1}"/>
            </a:ext>
          </a:extLst>
        </xdr:cNvPr>
        <xdr:cNvSpPr>
          <a:spLocks noChangeArrowheads="1"/>
        </xdr:cNvSpPr>
      </xdr:nvSpPr>
      <xdr:spPr bwMode="auto">
        <a:xfrm>
          <a:off x="1352550" y="1028700"/>
          <a:ext cx="3162300" cy="4000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BEE1F6" mc:Ignorable="a14" a14:legacySpreadsheetColorIndex="47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21</xdr:col>
      <xdr:colOff>9525</xdr:colOff>
      <xdr:row>22</xdr:row>
      <xdr:rowOff>9525</xdr:rowOff>
    </xdr:from>
    <xdr:to>
      <xdr:col>43</xdr:col>
      <xdr:colOff>47625</xdr:colOff>
      <xdr:row>24</xdr:row>
      <xdr:rowOff>38100</xdr:rowOff>
    </xdr:to>
    <xdr:sp macro="" textlink="">
      <xdr:nvSpPr>
        <xdr:cNvPr id="8196" name="Text 4">
          <a:extLst>
            <a:ext uri="{FF2B5EF4-FFF2-40B4-BE49-F238E27FC236}">
              <a16:creationId xmlns:a16="http://schemas.microsoft.com/office/drawing/2014/main" id="{2EF746EA-DC66-F69C-6C26-57394E773ABD}"/>
            </a:ext>
          </a:extLst>
        </xdr:cNvPr>
        <xdr:cNvSpPr txBox="1">
          <a:spLocks noChangeArrowheads="1"/>
        </xdr:cNvSpPr>
      </xdr:nvSpPr>
      <xdr:spPr bwMode="auto">
        <a:xfrm>
          <a:off x="1409700" y="1266825"/>
          <a:ext cx="150495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BEE1F6" mc:Ignorable="a14" a14:legacySpreadsheetColorIndex="47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de-CH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Geschäftsprüfungskommission   </a:t>
          </a:r>
        </a:p>
      </xdr:txBody>
    </xdr:sp>
    <xdr:clientData/>
  </xdr:twoCellAnchor>
  <xdr:twoCellAnchor editAs="oneCell">
    <xdr:from>
      <xdr:col>35</xdr:col>
      <xdr:colOff>0</xdr:colOff>
      <xdr:row>18</xdr:row>
      <xdr:rowOff>19050</xdr:rowOff>
    </xdr:from>
    <xdr:to>
      <xdr:col>53</xdr:col>
      <xdr:colOff>19050</xdr:colOff>
      <xdr:row>21</xdr:row>
      <xdr:rowOff>9525</xdr:rowOff>
    </xdr:to>
    <xdr:sp macro="" textlink="">
      <xdr:nvSpPr>
        <xdr:cNvPr id="8195" name="Text 3">
          <a:extLst>
            <a:ext uri="{FF2B5EF4-FFF2-40B4-BE49-F238E27FC236}">
              <a16:creationId xmlns:a16="http://schemas.microsoft.com/office/drawing/2014/main" id="{705BCA74-1813-8D4C-E0E3-A56342D36A93}"/>
            </a:ext>
          </a:extLst>
        </xdr:cNvPr>
        <xdr:cNvSpPr txBox="1">
          <a:spLocks noChangeArrowheads="1"/>
        </xdr:cNvSpPr>
      </xdr:nvSpPr>
      <xdr:spPr bwMode="auto">
        <a:xfrm>
          <a:off x="2333625" y="1047750"/>
          <a:ext cx="1219200" cy="1619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BEE1F6" mc:Ignorable="a14" a14:legacySpreadsheetColorIndex="47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de-CH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Gemeinderat</a:t>
          </a:r>
        </a:p>
      </xdr:txBody>
    </xdr:sp>
    <xdr:clientData/>
  </xdr:twoCellAnchor>
  <xdr:twoCellAnchor editAs="oneCell">
    <xdr:from>
      <xdr:col>22</xdr:col>
      <xdr:colOff>0</xdr:colOff>
      <xdr:row>8</xdr:row>
      <xdr:rowOff>0</xdr:rowOff>
    </xdr:from>
    <xdr:to>
      <xdr:col>44</xdr:col>
      <xdr:colOff>0</xdr:colOff>
      <xdr:row>13</xdr:row>
      <xdr:rowOff>0</xdr:rowOff>
    </xdr:to>
    <xdr:sp macro="" textlink="">
      <xdr:nvSpPr>
        <xdr:cNvPr id="8204" name="Line 12">
          <a:extLst>
            <a:ext uri="{FF2B5EF4-FFF2-40B4-BE49-F238E27FC236}">
              <a16:creationId xmlns:a16="http://schemas.microsoft.com/office/drawing/2014/main" id="{AED57D8A-8971-3D24-9C49-8D2479307C81}"/>
            </a:ext>
          </a:extLst>
        </xdr:cNvPr>
        <xdr:cNvSpPr>
          <a:spLocks noChangeShapeType="1"/>
        </xdr:cNvSpPr>
      </xdr:nvSpPr>
      <xdr:spPr bwMode="auto">
        <a:xfrm flipV="1">
          <a:off x="1466850" y="457200"/>
          <a:ext cx="1466850" cy="2857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22</xdr:col>
      <xdr:colOff>0</xdr:colOff>
      <xdr:row>13</xdr:row>
      <xdr:rowOff>0</xdr:rowOff>
    </xdr:from>
    <xdr:to>
      <xdr:col>44</xdr:col>
      <xdr:colOff>0</xdr:colOff>
      <xdr:row>16</xdr:row>
      <xdr:rowOff>0</xdr:rowOff>
    </xdr:to>
    <xdr:sp macro="" textlink="">
      <xdr:nvSpPr>
        <xdr:cNvPr id="8207" name="Line 15">
          <a:extLst>
            <a:ext uri="{FF2B5EF4-FFF2-40B4-BE49-F238E27FC236}">
              <a16:creationId xmlns:a16="http://schemas.microsoft.com/office/drawing/2014/main" id="{26EE5649-87C5-A547-62CD-7C3C8626E293}"/>
            </a:ext>
          </a:extLst>
        </xdr:cNvPr>
        <xdr:cNvSpPr>
          <a:spLocks noChangeShapeType="1"/>
        </xdr:cNvSpPr>
      </xdr:nvSpPr>
      <xdr:spPr bwMode="auto">
        <a:xfrm>
          <a:off x="1466850" y="742950"/>
          <a:ext cx="1466850" cy="1714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44</xdr:col>
      <xdr:colOff>0</xdr:colOff>
      <xdr:row>8</xdr:row>
      <xdr:rowOff>0</xdr:rowOff>
    </xdr:from>
    <xdr:to>
      <xdr:col>66</xdr:col>
      <xdr:colOff>0</xdr:colOff>
      <xdr:row>13</xdr:row>
      <xdr:rowOff>0</xdr:rowOff>
    </xdr:to>
    <xdr:sp macro="" textlink="">
      <xdr:nvSpPr>
        <xdr:cNvPr id="8208" name="Line 16">
          <a:extLst>
            <a:ext uri="{FF2B5EF4-FFF2-40B4-BE49-F238E27FC236}">
              <a16:creationId xmlns:a16="http://schemas.microsoft.com/office/drawing/2014/main" id="{49C84ED6-664C-3F27-676B-249DDA6BF3AA}"/>
            </a:ext>
          </a:extLst>
        </xdr:cNvPr>
        <xdr:cNvSpPr>
          <a:spLocks noChangeShapeType="1"/>
        </xdr:cNvSpPr>
      </xdr:nvSpPr>
      <xdr:spPr bwMode="auto">
        <a:xfrm flipH="1" flipV="1">
          <a:off x="2933700" y="457200"/>
          <a:ext cx="1466850" cy="2857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44</xdr:col>
      <xdr:colOff>0</xdr:colOff>
      <xdr:row>13</xdr:row>
      <xdr:rowOff>0</xdr:rowOff>
    </xdr:from>
    <xdr:to>
      <xdr:col>66</xdr:col>
      <xdr:colOff>0</xdr:colOff>
      <xdr:row>16</xdr:row>
      <xdr:rowOff>0</xdr:rowOff>
    </xdr:to>
    <xdr:sp macro="" textlink="">
      <xdr:nvSpPr>
        <xdr:cNvPr id="8209" name="Line 17">
          <a:extLst>
            <a:ext uri="{FF2B5EF4-FFF2-40B4-BE49-F238E27FC236}">
              <a16:creationId xmlns:a16="http://schemas.microsoft.com/office/drawing/2014/main" id="{1B6EEF9D-B3D0-6851-7A52-AB68AE5372A8}"/>
            </a:ext>
          </a:extLst>
        </xdr:cNvPr>
        <xdr:cNvSpPr>
          <a:spLocks noChangeShapeType="1"/>
        </xdr:cNvSpPr>
      </xdr:nvSpPr>
      <xdr:spPr bwMode="auto">
        <a:xfrm flipH="1">
          <a:off x="2933700" y="742950"/>
          <a:ext cx="1466850" cy="1714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32</xdr:col>
      <xdr:colOff>0</xdr:colOff>
      <xdr:row>36</xdr:row>
      <xdr:rowOff>0</xdr:rowOff>
    </xdr:from>
    <xdr:to>
      <xdr:col>56</xdr:col>
      <xdr:colOff>0</xdr:colOff>
      <xdr:row>43</xdr:row>
      <xdr:rowOff>0</xdr:rowOff>
    </xdr:to>
    <xdr:sp macro="" textlink="">
      <xdr:nvSpPr>
        <xdr:cNvPr id="8212" name="Text 20">
          <a:extLst>
            <a:ext uri="{FF2B5EF4-FFF2-40B4-BE49-F238E27FC236}">
              <a16:creationId xmlns:a16="http://schemas.microsoft.com/office/drawing/2014/main" id="{A817AE2A-ACBF-01B5-6F15-9EF46BD70FE0}"/>
            </a:ext>
          </a:extLst>
        </xdr:cNvPr>
        <xdr:cNvSpPr txBox="1">
          <a:spLocks noChangeArrowheads="1"/>
        </xdr:cNvSpPr>
      </xdr:nvSpPr>
      <xdr:spPr bwMode="auto">
        <a:xfrm>
          <a:off x="2133600" y="2057400"/>
          <a:ext cx="1600200" cy="4000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BEE1F6" mc:Ignorable="a14" a14:legacySpreadsheetColorIndex="47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de-CH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Verwaltungsdirektor</a:t>
          </a:r>
          <a:endParaRPr lang="de-CH" sz="11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de-CH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H.R. Bauer</a:t>
          </a:r>
        </a:p>
      </xdr:txBody>
    </xdr:sp>
    <xdr:clientData/>
  </xdr:twoCellAnchor>
  <xdr:twoCellAnchor>
    <xdr:from>
      <xdr:col>20</xdr:col>
      <xdr:colOff>28575</xdr:colOff>
      <xdr:row>22</xdr:row>
      <xdr:rowOff>0</xdr:rowOff>
    </xdr:from>
    <xdr:to>
      <xdr:col>68</xdr:col>
      <xdr:colOff>0</xdr:colOff>
      <xdr:row>22</xdr:row>
      <xdr:rowOff>0</xdr:rowOff>
    </xdr:to>
    <xdr:sp macro="" textlink="">
      <xdr:nvSpPr>
        <xdr:cNvPr id="8194" name="Line 2">
          <a:extLst>
            <a:ext uri="{FF2B5EF4-FFF2-40B4-BE49-F238E27FC236}">
              <a16:creationId xmlns:a16="http://schemas.microsoft.com/office/drawing/2014/main" id="{FB3377D2-D373-68CF-9B7B-16EB6E57FECB}"/>
            </a:ext>
          </a:extLst>
        </xdr:cNvPr>
        <xdr:cNvSpPr>
          <a:spLocks noChangeShapeType="1"/>
        </xdr:cNvSpPr>
      </xdr:nvSpPr>
      <xdr:spPr bwMode="auto">
        <a:xfrm>
          <a:off x="1362075" y="1257300"/>
          <a:ext cx="31718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6</xdr:col>
      <xdr:colOff>9525</xdr:colOff>
      <xdr:row>43</xdr:row>
      <xdr:rowOff>0</xdr:rowOff>
    </xdr:from>
    <xdr:to>
      <xdr:col>26</xdr:col>
      <xdr:colOff>0</xdr:colOff>
      <xdr:row>48</xdr:row>
      <xdr:rowOff>19050</xdr:rowOff>
    </xdr:to>
    <xdr:sp macro="" textlink="">
      <xdr:nvSpPr>
        <xdr:cNvPr id="8215" name="Text 23">
          <a:extLst>
            <a:ext uri="{FF2B5EF4-FFF2-40B4-BE49-F238E27FC236}">
              <a16:creationId xmlns:a16="http://schemas.microsoft.com/office/drawing/2014/main" id="{26FA7803-930B-8515-EFE9-9166475F61F1}"/>
            </a:ext>
          </a:extLst>
        </xdr:cNvPr>
        <xdr:cNvSpPr txBox="1">
          <a:spLocks noChangeArrowheads="1"/>
        </xdr:cNvSpPr>
      </xdr:nvSpPr>
      <xdr:spPr bwMode="auto">
        <a:xfrm>
          <a:off x="409575" y="2457450"/>
          <a:ext cx="1323975" cy="3048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BEE1F6" mc:Ignorable="a14" a14:legacySpreadsheetColorIndex="47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de-CH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Stadtpräsident</a:t>
          </a:r>
          <a:endParaRPr lang="de-CH" sz="8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de-CH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W. Fehr</a:t>
          </a:r>
        </a:p>
      </xdr:txBody>
    </xdr:sp>
    <xdr:clientData/>
  </xdr:twoCellAnchor>
  <xdr:twoCellAnchor editAs="oneCell">
    <xdr:from>
      <xdr:col>6</xdr:col>
      <xdr:colOff>0</xdr:colOff>
      <xdr:row>50</xdr:row>
      <xdr:rowOff>0</xdr:rowOff>
    </xdr:from>
    <xdr:to>
      <xdr:col>26</xdr:col>
      <xdr:colOff>0</xdr:colOff>
      <xdr:row>59</xdr:row>
      <xdr:rowOff>9525</xdr:rowOff>
    </xdr:to>
    <xdr:sp macro="" textlink="">
      <xdr:nvSpPr>
        <xdr:cNvPr id="8239" name="Text 47">
          <a:extLst>
            <a:ext uri="{FF2B5EF4-FFF2-40B4-BE49-F238E27FC236}">
              <a16:creationId xmlns:a16="http://schemas.microsoft.com/office/drawing/2014/main" id="{8788068C-7420-89C1-D031-853B08D3C4C1}"/>
            </a:ext>
          </a:extLst>
        </xdr:cNvPr>
        <xdr:cNvSpPr txBox="1">
          <a:spLocks noChangeArrowheads="1"/>
        </xdr:cNvSpPr>
      </xdr:nvSpPr>
      <xdr:spPr bwMode="auto">
        <a:xfrm>
          <a:off x="400050" y="2857500"/>
          <a:ext cx="1333500" cy="523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BEE1F6" mc:Ignorable="a14" a14:legacySpreadsheetColorIndex="47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de-CH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Finanz- und Liegenschaftenvorstand</a:t>
          </a:r>
          <a:endParaRPr lang="de-CH" sz="8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de-CH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W. Brühlmann</a:t>
          </a:r>
        </a:p>
      </xdr:txBody>
    </xdr:sp>
    <xdr:clientData/>
  </xdr:twoCellAnchor>
  <xdr:twoCellAnchor editAs="oneCell">
    <xdr:from>
      <xdr:col>6</xdr:col>
      <xdr:colOff>0</xdr:colOff>
      <xdr:row>117</xdr:row>
      <xdr:rowOff>0</xdr:rowOff>
    </xdr:from>
    <xdr:to>
      <xdr:col>26</xdr:col>
      <xdr:colOff>0</xdr:colOff>
      <xdr:row>122</xdr:row>
      <xdr:rowOff>19050</xdr:rowOff>
    </xdr:to>
    <xdr:sp macro="" textlink="">
      <xdr:nvSpPr>
        <xdr:cNvPr id="8241" name="Text 49">
          <a:extLst>
            <a:ext uri="{FF2B5EF4-FFF2-40B4-BE49-F238E27FC236}">
              <a16:creationId xmlns:a16="http://schemas.microsoft.com/office/drawing/2014/main" id="{9457C759-6983-64E7-9ED0-EF732D9600CD}"/>
            </a:ext>
          </a:extLst>
        </xdr:cNvPr>
        <xdr:cNvSpPr txBox="1">
          <a:spLocks noChangeArrowheads="1"/>
        </xdr:cNvSpPr>
      </xdr:nvSpPr>
      <xdr:spPr bwMode="auto">
        <a:xfrm>
          <a:off x="400050" y="6686550"/>
          <a:ext cx="1333500" cy="3048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BEE1F6" mc:Ignorable="a14" a14:legacySpreadsheetColorIndex="47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de-CH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Sozialvorsteherin</a:t>
          </a:r>
          <a:endParaRPr lang="de-CH" sz="8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de-CH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R. Bührer</a:t>
          </a:r>
        </a:p>
      </xdr:txBody>
    </xdr:sp>
    <xdr:clientData/>
  </xdr:twoCellAnchor>
  <xdr:twoCellAnchor editAs="oneCell">
    <xdr:from>
      <xdr:col>10</xdr:col>
      <xdr:colOff>0</xdr:colOff>
      <xdr:row>124</xdr:row>
      <xdr:rowOff>0</xdr:rowOff>
    </xdr:from>
    <xdr:to>
      <xdr:col>28</xdr:col>
      <xdr:colOff>0</xdr:colOff>
      <xdr:row>127</xdr:row>
      <xdr:rowOff>19050</xdr:rowOff>
    </xdr:to>
    <xdr:sp macro="" textlink="">
      <xdr:nvSpPr>
        <xdr:cNvPr id="8243" name="Text 51">
          <a:extLst>
            <a:ext uri="{FF2B5EF4-FFF2-40B4-BE49-F238E27FC236}">
              <a16:creationId xmlns:a16="http://schemas.microsoft.com/office/drawing/2014/main" id="{0CC11AE7-BF61-420F-C2F1-1C6E4DD6F083}"/>
            </a:ext>
          </a:extLst>
        </xdr:cNvPr>
        <xdr:cNvSpPr txBox="1">
          <a:spLocks noChangeArrowheads="1"/>
        </xdr:cNvSpPr>
      </xdr:nvSpPr>
      <xdr:spPr bwMode="auto">
        <a:xfrm>
          <a:off x="666750" y="7086600"/>
          <a:ext cx="1200150" cy="1905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BEE1F6" mc:Ignorable="a14" a14:legacySpreadsheetColorIndex="47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de-CH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Fürsorgebehörde</a:t>
          </a:r>
        </a:p>
      </xdr:txBody>
    </xdr:sp>
    <xdr:clientData/>
  </xdr:twoCellAnchor>
  <xdr:twoCellAnchor editAs="oneCell">
    <xdr:from>
      <xdr:col>10</xdr:col>
      <xdr:colOff>0</xdr:colOff>
      <xdr:row>129</xdr:row>
      <xdr:rowOff>0</xdr:rowOff>
    </xdr:from>
    <xdr:to>
      <xdr:col>28</xdr:col>
      <xdr:colOff>9525</xdr:colOff>
      <xdr:row>132</xdr:row>
      <xdr:rowOff>19050</xdr:rowOff>
    </xdr:to>
    <xdr:sp macro="" textlink="">
      <xdr:nvSpPr>
        <xdr:cNvPr id="8259" name="Text 67">
          <a:extLst>
            <a:ext uri="{FF2B5EF4-FFF2-40B4-BE49-F238E27FC236}">
              <a16:creationId xmlns:a16="http://schemas.microsoft.com/office/drawing/2014/main" id="{2623BCD1-3B5D-02BF-0881-1235E1FDB4D8}"/>
            </a:ext>
          </a:extLst>
        </xdr:cNvPr>
        <xdr:cNvSpPr txBox="1">
          <a:spLocks noChangeArrowheads="1"/>
        </xdr:cNvSpPr>
      </xdr:nvSpPr>
      <xdr:spPr bwMode="auto">
        <a:xfrm>
          <a:off x="666750" y="7372350"/>
          <a:ext cx="1209675" cy="1905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BEE1F6" mc:Ignorable="a14" a14:legacySpreadsheetColorIndex="47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de-CH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Vormundschaftsbehörde</a:t>
          </a:r>
        </a:p>
      </xdr:txBody>
    </xdr:sp>
    <xdr:clientData/>
  </xdr:twoCellAnchor>
  <xdr:twoCellAnchor editAs="oneCell">
    <xdr:from>
      <xdr:col>10</xdr:col>
      <xdr:colOff>9525</xdr:colOff>
      <xdr:row>141</xdr:row>
      <xdr:rowOff>9525</xdr:rowOff>
    </xdr:from>
    <xdr:to>
      <xdr:col>28</xdr:col>
      <xdr:colOff>9525</xdr:colOff>
      <xdr:row>144</xdr:row>
      <xdr:rowOff>28575</xdr:rowOff>
    </xdr:to>
    <xdr:sp macro="" textlink="">
      <xdr:nvSpPr>
        <xdr:cNvPr id="8261" name="Text 69">
          <a:extLst>
            <a:ext uri="{FF2B5EF4-FFF2-40B4-BE49-F238E27FC236}">
              <a16:creationId xmlns:a16="http://schemas.microsoft.com/office/drawing/2014/main" id="{03F14016-96EA-3D09-A719-26B4060D3702}"/>
            </a:ext>
          </a:extLst>
        </xdr:cNvPr>
        <xdr:cNvSpPr txBox="1">
          <a:spLocks noChangeArrowheads="1"/>
        </xdr:cNvSpPr>
      </xdr:nvSpPr>
      <xdr:spPr bwMode="auto">
        <a:xfrm>
          <a:off x="676275" y="8067675"/>
          <a:ext cx="1200150" cy="1905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BEE1F6" mc:Ignorable="a14" a14:legacySpreadsheetColorIndex="47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de-CH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Schulpflege</a:t>
          </a:r>
        </a:p>
      </xdr:txBody>
    </xdr:sp>
    <xdr:clientData/>
  </xdr:twoCellAnchor>
  <xdr:twoCellAnchor editAs="oneCell">
    <xdr:from>
      <xdr:col>6</xdr:col>
      <xdr:colOff>0</xdr:colOff>
      <xdr:row>105</xdr:row>
      <xdr:rowOff>0</xdr:rowOff>
    </xdr:from>
    <xdr:to>
      <xdr:col>26</xdr:col>
      <xdr:colOff>47625</xdr:colOff>
      <xdr:row>110</xdr:row>
      <xdr:rowOff>19050</xdr:rowOff>
    </xdr:to>
    <xdr:sp macro="" textlink="">
      <xdr:nvSpPr>
        <xdr:cNvPr id="8262" name="Text 70">
          <a:extLst>
            <a:ext uri="{FF2B5EF4-FFF2-40B4-BE49-F238E27FC236}">
              <a16:creationId xmlns:a16="http://schemas.microsoft.com/office/drawing/2014/main" id="{91D17D51-8601-7958-CD4A-9859B902442A}"/>
            </a:ext>
          </a:extLst>
        </xdr:cNvPr>
        <xdr:cNvSpPr txBox="1">
          <a:spLocks noChangeArrowheads="1"/>
        </xdr:cNvSpPr>
      </xdr:nvSpPr>
      <xdr:spPr bwMode="auto">
        <a:xfrm>
          <a:off x="400050" y="6000750"/>
          <a:ext cx="1381125" cy="3048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BEE1F6" mc:Ignorable="a14" a14:legacySpreadsheetColorIndex="47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de-CH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Gesundheitsvorsteherin</a:t>
          </a:r>
          <a:endParaRPr lang="de-CH" sz="8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de-CH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R. Mäder</a:t>
          </a:r>
        </a:p>
      </xdr:txBody>
    </xdr:sp>
    <xdr:clientData/>
  </xdr:twoCellAnchor>
  <xdr:twoCellAnchor editAs="oneCell">
    <xdr:from>
      <xdr:col>6</xdr:col>
      <xdr:colOff>0</xdr:colOff>
      <xdr:row>88</xdr:row>
      <xdr:rowOff>0</xdr:rowOff>
    </xdr:from>
    <xdr:to>
      <xdr:col>26</xdr:col>
      <xdr:colOff>0</xdr:colOff>
      <xdr:row>100</xdr:row>
      <xdr:rowOff>19050</xdr:rowOff>
    </xdr:to>
    <xdr:sp macro="" textlink="">
      <xdr:nvSpPr>
        <xdr:cNvPr id="8265" name="Text 73">
          <a:extLst>
            <a:ext uri="{FF2B5EF4-FFF2-40B4-BE49-F238E27FC236}">
              <a16:creationId xmlns:a16="http://schemas.microsoft.com/office/drawing/2014/main" id="{994F4A31-7BC7-ADD0-261A-7C1E9A4A57C6}"/>
            </a:ext>
          </a:extLst>
        </xdr:cNvPr>
        <xdr:cNvSpPr txBox="1">
          <a:spLocks noChangeArrowheads="1"/>
        </xdr:cNvSpPr>
      </xdr:nvSpPr>
      <xdr:spPr bwMode="auto">
        <a:xfrm>
          <a:off x="400050" y="5029200"/>
          <a:ext cx="1333500" cy="704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BEE1F6" mc:Ignorable="a14" a14:legacySpreadsheetColorIndex="47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de-CH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Vorstand Bevölkerungs-dienste und Sicherheit</a:t>
          </a:r>
        </a:p>
        <a:p>
          <a:pPr algn="ctr" rtl="0">
            <a:defRPr sz="1000"/>
          </a:pPr>
          <a:r>
            <a:rPr lang="de-CH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V. Perego</a:t>
          </a:r>
        </a:p>
      </xdr:txBody>
    </xdr:sp>
    <xdr:clientData/>
  </xdr:twoCellAnchor>
  <xdr:twoCellAnchor editAs="oneCell">
    <xdr:from>
      <xdr:col>6</xdr:col>
      <xdr:colOff>0</xdr:colOff>
      <xdr:row>62</xdr:row>
      <xdr:rowOff>0</xdr:rowOff>
    </xdr:from>
    <xdr:to>
      <xdr:col>26</xdr:col>
      <xdr:colOff>0</xdr:colOff>
      <xdr:row>70</xdr:row>
      <xdr:rowOff>47625</xdr:rowOff>
    </xdr:to>
    <xdr:sp macro="" textlink="">
      <xdr:nvSpPr>
        <xdr:cNvPr id="8268" name="Text 76">
          <a:extLst>
            <a:ext uri="{FF2B5EF4-FFF2-40B4-BE49-F238E27FC236}">
              <a16:creationId xmlns:a16="http://schemas.microsoft.com/office/drawing/2014/main" id="{B4323C39-0010-C834-51EC-EFDA13062685}"/>
            </a:ext>
          </a:extLst>
        </xdr:cNvPr>
        <xdr:cNvSpPr txBox="1">
          <a:spLocks noChangeArrowheads="1"/>
        </xdr:cNvSpPr>
      </xdr:nvSpPr>
      <xdr:spPr bwMode="auto">
        <a:xfrm>
          <a:off x="400050" y="3543300"/>
          <a:ext cx="1333500" cy="5048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BEE1F6" mc:Ignorable="a14" a14:legacySpreadsheetColorIndex="47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de-CH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Bau- und Versorgungsvorstand</a:t>
          </a:r>
          <a:endParaRPr lang="de-CH" sz="8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de-CH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W. Epli</a:t>
          </a:r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26</xdr:col>
      <xdr:colOff>0</xdr:colOff>
      <xdr:row>81</xdr:row>
      <xdr:rowOff>19050</xdr:rowOff>
    </xdr:to>
    <xdr:sp macro="" textlink="">
      <xdr:nvSpPr>
        <xdr:cNvPr id="8270" name="Text 78">
          <a:extLst>
            <a:ext uri="{FF2B5EF4-FFF2-40B4-BE49-F238E27FC236}">
              <a16:creationId xmlns:a16="http://schemas.microsoft.com/office/drawing/2014/main" id="{AA1E57CE-BE6C-8109-B015-00E852BFECA7}"/>
            </a:ext>
          </a:extLst>
        </xdr:cNvPr>
        <xdr:cNvSpPr txBox="1">
          <a:spLocks noChangeArrowheads="1"/>
        </xdr:cNvSpPr>
      </xdr:nvSpPr>
      <xdr:spPr bwMode="auto">
        <a:xfrm>
          <a:off x="400050" y="4229100"/>
          <a:ext cx="1333500" cy="4191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BEE1F6" mc:Ignorable="a14" a14:legacySpreadsheetColorIndex="47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de-CH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Werkvorstand</a:t>
          </a:r>
        </a:p>
        <a:p>
          <a:pPr algn="ctr" rtl="0">
            <a:defRPr sz="1000"/>
          </a:pPr>
          <a:r>
            <a:rPr lang="de-CH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 (bis 31.12.02)</a:t>
          </a:r>
          <a:endParaRPr lang="de-CH" sz="8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de-CH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W. Brühlmann</a:t>
          </a:r>
        </a:p>
      </xdr:txBody>
    </xdr:sp>
    <xdr:clientData/>
  </xdr:twoCellAnchor>
  <xdr:twoCellAnchor editAs="oneCell">
    <xdr:from>
      <xdr:col>10</xdr:col>
      <xdr:colOff>0</xdr:colOff>
      <xdr:row>83</xdr:row>
      <xdr:rowOff>0</xdr:rowOff>
    </xdr:from>
    <xdr:to>
      <xdr:col>36</xdr:col>
      <xdr:colOff>38100</xdr:colOff>
      <xdr:row>86</xdr:row>
      <xdr:rowOff>9525</xdr:rowOff>
    </xdr:to>
    <xdr:sp macro="" textlink="">
      <xdr:nvSpPr>
        <xdr:cNvPr id="8271" name="Text 79">
          <a:extLst>
            <a:ext uri="{FF2B5EF4-FFF2-40B4-BE49-F238E27FC236}">
              <a16:creationId xmlns:a16="http://schemas.microsoft.com/office/drawing/2014/main" id="{1936FACA-03E8-6BF5-5D30-195B10BE0407}"/>
            </a:ext>
          </a:extLst>
        </xdr:cNvPr>
        <xdr:cNvSpPr txBox="1">
          <a:spLocks noChangeArrowheads="1"/>
        </xdr:cNvSpPr>
      </xdr:nvSpPr>
      <xdr:spPr bwMode="auto">
        <a:xfrm>
          <a:off x="666750" y="4743450"/>
          <a:ext cx="1771650" cy="1809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BEE1F6" mc:Ignorable="a14" a14:legacySpreadsheetColorIndex="47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de-CH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Werkkommission (bis 31.12.2002)</a:t>
          </a:r>
        </a:p>
      </xdr:txBody>
    </xdr:sp>
    <xdr:clientData/>
  </xdr:twoCellAnchor>
  <xdr:twoCellAnchor editAs="oneCell">
    <xdr:from>
      <xdr:col>62</xdr:col>
      <xdr:colOff>0</xdr:colOff>
      <xdr:row>43</xdr:row>
      <xdr:rowOff>0</xdr:rowOff>
    </xdr:from>
    <xdr:to>
      <xdr:col>82</xdr:col>
      <xdr:colOff>0</xdr:colOff>
      <xdr:row>48</xdr:row>
      <xdr:rowOff>19050</xdr:rowOff>
    </xdr:to>
    <xdr:sp macro="" textlink="">
      <xdr:nvSpPr>
        <xdr:cNvPr id="8272" name="Text 80">
          <a:extLst>
            <a:ext uri="{FF2B5EF4-FFF2-40B4-BE49-F238E27FC236}">
              <a16:creationId xmlns:a16="http://schemas.microsoft.com/office/drawing/2014/main" id="{6CEBA72D-469E-1F93-C056-03FDE968EC40}"/>
            </a:ext>
          </a:extLst>
        </xdr:cNvPr>
        <xdr:cNvSpPr txBox="1">
          <a:spLocks noChangeArrowheads="1"/>
        </xdr:cNvSpPr>
      </xdr:nvSpPr>
      <xdr:spPr bwMode="auto">
        <a:xfrm>
          <a:off x="4133850" y="2457450"/>
          <a:ext cx="1333500" cy="3048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BEE1F6" mc:Ignorable="a14" a14:legacySpreadsheetColorIndex="47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de-CH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Präsidialabteilung</a:t>
          </a:r>
          <a:endParaRPr lang="de-CH" sz="8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de-CH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H.R. Bauer</a:t>
          </a:r>
        </a:p>
      </xdr:txBody>
    </xdr:sp>
    <xdr:clientData/>
  </xdr:twoCellAnchor>
  <xdr:twoCellAnchor editAs="oneCell">
    <xdr:from>
      <xdr:col>62</xdr:col>
      <xdr:colOff>0</xdr:colOff>
      <xdr:row>50</xdr:row>
      <xdr:rowOff>0</xdr:rowOff>
    </xdr:from>
    <xdr:to>
      <xdr:col>82</xdr:col>
      <xdr:colOff>0</xdr:colOff>
      <xdr:row>55</xdr:row>
      <xdr:rowOff>19050</xdr:rowOff>
    </xdr:to>
    <xdr:sp macro="" textlink="">
      <xdr:nvSpPr>
        <xdr:cNvPr id="8273" name="Text 81">
          <a:extLst>
            <a:ext uri="{FF2B5EF4-FFF2-40B4-BE49-F238E27FC236}">
              <a16:creationId xmlns:a16="http://schemas.microsoft.com/office/drawing/2014/main" id="{D7265EA6-FA0A-2E9C-CD4B-2D3BC4AFDB47}"/>
            </a:ext>
          </a:extLst>
        </xdr:cNvPr>
        <xdr:cNvSpPr txBox="1">
          <a:spLocks noChangeArrowheads="1"/>
        </xdr:cNvSpPr>
      </xdr:nvSpPr>
      <xdr:spPr bwMode="auto">
        <a:xfrm>
          <a:off x="4133850" y="2857500"/>
          <a:ext cx="1333500" cy="3048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BEE1F6" mc:Ignorable="a14" a14:legacySpreadsheetColorIndex="47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de-CH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Finanzabteilung</a:t>
          </a:r>
          <a:endParaRPr lang="de-CH" sz="8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de-CH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M. Renold</a:t>
          </a:r>
        </a:p>
      </xdr:txBody>
    </xdr:sp>
    <xdr:clientData/>
  </xdr:twoCellAnchor>
  <xdr:twoCellAnchor editAs="oneCell">
    <xdr:from>
      <xdr:col>62</xdr:col>
      <xdr:colOff>9525</xdr:colOff>
      <xdr:row>117</xdr:row>
      <xdr:rowOff>0</xdr:rowOff>
    </xdr:from>
    <xdr:to>
      <xdr:col>82</xdr:col>
      <xdr:colOff>9525</xdr:colOff>
      <xdr:row>122</xdr:row>
      <xdr:rowOff>19050</xdr:rowOff>
    </xdr:to>
    <xdr:sp macro="" textlink="">
      <xdr:nvSpPr>
        <xdr:cNvPr id="8274" name="Text 82">
          <a:extLst>
            <a:ext uri="{FF2B5EF4-FFF2-40B4-BE49-F238E27FC236}">
              <a16:creationId xmlns:a16="http://schemas.microsoft.com/office/drawing/2014/main" id="{3FD4CEC7-A088-FABD-A6E9-4D30D30CABED}"/>
            </a:ext>
          </a:extLst>
        </xdr:cNvPr>
        <xdr:cNvSpPr txBox="1">
          <a:spLocks noChangeArrowheads="1"/>
        </xdr:cNvSpPr>
      </xdr:nvSpPr>
      <xdr:spPr bwMode="auto">
        <a:xfrm>
          <a:off x="4143375" y="6686550"/>
          <a:ext cx="1333500" cy="3048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BEE1F6" mc:Ignorable="a14" a14:legacySpreadsheetColorIndex="47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de-CH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Sozialabteilung</a:t>
          </a:r>
          <a:endParaRPr lang="de-CH" sz="8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de-CH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E. Bosshart</a:t>
          </a:r>
        </a:p>
      </xdr:txBody>
    </xdr:sp>
    <xdr:clientData/>
  </xdr:twoCellAnchor>
  <xdr:twoCellAnchor editAs="oneCell">
    <xdr:from>
      <xdr:col>62</xdr:col>
      <xdr:colOff>0</xdr:colOff>
      <xdr:row>95</xdr:row>
      <xdr:rowOff>28575</xdr:rowOff>
    </xdr:from>
    <xdr:to>
      <xdr:col>82</xdr:col>
      <xdr:colOff>0</xdr:colOff>
      <xdr:row>101</xdr:row>
      <xdr:rowOff>0</xdr:rowOff>
    </xdr:to>
    <xdr:sp macro="" textlink="">
      <xdr:nvSpPr>
        <xdr:cNvPr id="8275" name="Text 83">
          <a:extLst>
            <a:ext uri="{FF2B5EF4-FFF2-40B4-BE49-F238E27FC236}">
              <a16:creationId xmlns:a16="http://schemas.microsoft.com/office/drawing/2014/main" id="{E0CC6DB3-E0B3-500C-0778-FC6070721CA8}"/>
            </a:ext>
          </a:extLst>
        </xdr:cNvPr>
        <xdr:cNvSpPr txBox="1">
          <a:spLocks noChangeArrowheads="1"/>
        </xdr:cNvSpPr>
      </xdr:nvSpPr>
      <xdr:spPr bwMode="auto">
        <a:xfrm>
          <a:off x="4133850" y="5457825"/>
          <a:ext cx="1333500" cy="3143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BEE1F6" mc:Ignorable="a14" a14:legacySpreadsheetColorIndex="47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de-CH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Allg. Abteilung / J &amp; S</a:t>
          </a:r>
          <a:endParaRPr lang="de-CH" sz="8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de-CH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R. Würsch</a:t>
          </a:r>
        </a:p>
      </xdr:txBody>
    </xdr:sp>
    <xdr:clientData/>
  </xdr:twoCellAnchor>
  <xdr:twoCellAnchor editAs="oneCell">
    <xdr:from>
      <xdr:col>61</xdr:col>
      <xdr:colOff>66675</xdr:colOff>
      <xdr:row>57</xdr:row>
      <xdr:rowOff>57150</xdr:rowOff>
    </xdr:from>
    <xdr:to>
      <xdr:col>80</xdr:col>
      <xdr:colOff>0</xdr:colOff>
      <xdr:row>61</xdr:row>
      <xdr:rowOff>19050</xdr:rowOff>
    </xdr:to>
    <xdr:sp macro="" textlink="">
      <xdr:nvSpPr>
        <xdr:cNvPr id="8276" name="Text 84">
          <a:extLst>
            <a:ext uri="{FF2B5EF4-FFF2-40B4-BE49-F238E27FC236}">
              <a16:creationId xmlns:a16="http://schemas.microsoft.com/office/drawing/2014/main" id="{24270F50-D4B9-ADA9-C091-1BE1606926A5}"/>
            </a:ext>
          </a:extLst>
        </xdr:cNvPr>
        <xdr:cNvSpPr txBox="1">
          <a:spLocks noChangeArrowheads="1"/>
        </xdr:cNvSpPr>
      </xdr:nvSpPr>
      <xdr:spPr bwMode="auto">
        <a:xfrm>
          <a:off x="4133850" y="3314700"/>
          <a:ext cx="1200150" cy="1905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BEE1F6" mc:Ignorable="a14" a14:legacySpreadsheetColorIndex="47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de-CH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Liegenschaften</a:t>
          </a:r>
        </a:p>
      </xdr:txBody>
    </xdr:sp>
    <xdr:clientData/>
  </xdr:twoCellAnchor>
  <xdr:twoCellAnchor editAs="oneCell">
    <xdr:from>
      <xdr:col>61</xdr:col>
      <xdr:colOff>0</xdr:colOff>
      <xdr:row>105</xdr:row>
      <xdr:rowOff>0</xdr:rowOff>
    </xdr:from>
    <xdr:to>
      <xdr:col>82</xdr:col>
      <xdr:colOff>0</xdr:colOff>
      <xdr:row>110</xdr:row>
      <xdr:rowOff>19050</xdr:rowOff>
    </xdr:to>
    <xdr:sp macro="" textlink="">
      <xdr:nvSpPr>
        <xdr:cNvPr id="8277" name="Text 85">
          <a:extLst>
            <a:ext uri="{FF2B5EF4-FFF2-40B4-BE49-F238E27FC236}">
              <a16:creationId xmlns:a16="http://schemas.microsoft.com/office/drawing/2014/main" id="{3656A46B-1538-B277-566F-643588584A9C}"/>
            </a:ext>
          </a:extLst>
        </xdr:cNvPr>
        <xdr:cNvSpPr txBox="1">
          <a:spLocks noChangeArrowheads="1"/>
        </xdr:cNvSpPr>
      </xdr:nvSpPr>
      <xdr:spPr bwMode="auto">
        <a:xfrm>
          <a:off x="4067175" y="6000750"/>
          <a:ext cx="1400175" cy="3048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BEE1F6" mc:Ignorable="a14" a14:legacySpreadsheetColorIndex="47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de-CH" sz="750" b="1" i="0" u="none" strike="noStrike" baseline="0">
              <a:solidFill>
                <a:srgbClr val="000000"/>
              </a:solidFill>
              <a:latin typeface="Arial"/>
              <a:cs typeface="Arial"/>
            </a:rPr>
            <a:t>Gesundheits- &amp; Umweltabt.</a:t>
          </a:r>
          <a:endParaRPr lang="de-CH" sz="8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de-CH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R. Bachmann</a:t>
          </a:r>
        </a:p>
      </xdr:txBody>
    </xdr:sp>
    <xdr:clientData/>
  </xdr:twoCellAnchor>
  <xdr:twoCellAnchor editAs="oneCell">
    <xdr:from>
      <xdr:col>62</xdr:col>
      <xdr:colOff>0</xdr:colOff>
      <xdr:row>76</xdr:row>
      <xdr:rowOff>0</xdr:rowOff>
    </xdr:from>
    <xdr:to>
      <xdr:col>82</xdr:col>
      <xdr:colOff>0</xdr:colOff>
      <xdr:row>81</xdr:row>
      <xdr:rowOff>28575</xdr:rowOff>
    </xdr:to>
    <xdr:sp macro="" textlink="">
      <xdr:nvSpPr>
        <xdr:cNvPr id="8278" name="Text 86">
          <a:extLst>
            <a:ext uri="{FF2B5EF4-FFF2-40B4-BE49-F238E27FC236}">
              <a16:creationId xmlns:a16="http://schemas.microsoft.com/office/drawing/2014/main" id="{1BE59344-6E44-8313-5573-0CEE775AA929}"/>
            </a:ext>
          </a:extLst>
        </xdr:cNvPr>
        <xdr:cNvSpPr txBox="1">
          <a:spLocks noChangeArrowheads="1"/>
        </xdr:cNvSpPr>
      </xdr:nvSpPr>
      <xdr:spPr bwMode="auto">
        <a:xfrm>
          <a:off x="4133850" y="4343400"/>
          <a:ext cx="1333500" cy="3143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BEE1F6" mc:Ignorable="a14" a14:legacySpreadsheetColorIndex="47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de-CH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Städtische Werke</a:t>
          </a:r>
          <a:endParaRPr lang="de-CH" sz="8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de-CH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H.P. Ruf</a:t>
          </a:r>
        </a:p>
      </xdr:txBody>
    </xdr:sp>
    <xdr:clientData/>
  </xdr:twoCellAnchor>
  <xdr:twoCellAnchor editAs="oneCell">
    <xdr:from>
      <xdr:col>62</xdr:col>
      <xdr:colOff>0</xdr:colOff>
      <xdr:row>64</xdr:row>
      <xdr:rowOff>0</xdr:rowOff>
    </xdr:from>
    <xdr:to>
      <xdr:col>82</xdr:col>
      <xdr:colOff>0</xdr:colOff>
      <xdr:row>69</xdr:row>
      <xdr:rowOff>19050</xdr:rowOff>
    </xdr:to>
    <xdr:sp macro="" textlink="">
      <xdr:nvSpPr>
        <xdr:cNvPr id="8279" name="Text 87">
          <a:extLst>
            <a:ext uri="{FF2B5EF4-FFF2-40B4-BE49-F238E27FC236}">
              <a16:creationId xmlns:a16="http://schemas.microsoft.com/office/drawing/2014/main" id="{34DBB3FF-0E84-4235-8140-C160100D0672}"/>
            </a:ext>
          </a:extLst>
        </xdr:cNvPr>
        <xdr:cNvSpPr txBox="1">
          <a:spLocks noChangeArrowheads="1"/>
        </xdr:cNvSpPr>
      </xdr:nvSpPr>
      <xdr:spPr bwMode="auto">
        <a:xfrm>
          <a:off x="4133850" y="3657600"/>
          <a:ext cx="1333500" cy="3048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BEE1F6" mc:Ignorable="a14" a14:legacySpreadsheetColorIndex="47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de-CH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Bauabteilung</a:t>
          </a:r>
          <a:endParaRPr lang="de-CH" sz="8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de-CH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R. Stadler</a:t>
          </a:r>
        </a:p>
      </xdr:txBody>
    </xdr:sp>
    <xdr:clientData/>
  </xdr:twoCellAnchor>
  <xdr:twoCellAnchor editAs="oneCell">
    <xdr:from>
      <xdr:col>62</xdr:col>
      <xdr:colOff>0</xdr:colOff>
      <xdr:row>88</xdr:row>
      <xdr:rowOff>0</xdr:rowOff>
    </xdr:from>
    <xdr:to>
      <xdr:col>82</xdr:col>
      <xdr:colOff>0</xdr:colOff>
      <xdr:row>93</xdr:row>
      <xdr:rowOff>19050</xdr:rowOff>
    </xdr:to>
    <xdr:sp macro="" textlink="">
      <xdr:nvSpPr>
        <xdr:cNvPr id="8280" name="Text 88">
          <a:extLst>
            <a:ext uri="{FF2B5EF4-FFF2-40B4-BE49-F238E27FC236}">
              <a16:creationId xmlns:a16="http://schemas.microsoft.com/office/drawing/2014/main" id="{E91B816C-A32A-B567-4587-3EDD24C7B115}"/>
            </a:ext>
          </a:extLst>
        </xdr:cNvPr>
        <xdr:cNvSpPr txBox="1">
          <a:spLocks noChangeArrowheads="1"/>
        </xdr:cNvSpPr>
      </xdr:nvSpPr>
      <xdr:spPr bwMode="auto">
        <a:xfrm>
          <a:off x="4133850" y="5029200"/>
          <a:ext cx="1333500" cy="3048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BEE1F6" mc:Ignorable="a14" a14:legacySpreadsheetColorIndex="47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de-CH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Sicherheitsabteilung</a:t>
          </a:r>
          <a:endParaRPr lang="de-CH" sz="8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de-CH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H.P. Schmid</a:t>
          </a:r>
        </a:p>
      </xdr:txBody>
    </xdr:sp>
    <xdr:clientData/>
  </xdr:twoCellAnchor>
  <xdr:twoCellAnchor>
    <xdr:from>
      <xdr:col>16</xdr:col>
      <xdr:colOff>0</xdr:colOff>
      <xdr:row>1</xdr:row>
      <xdr:rowOff>0</xdr:rowOff>
    </xdr:from>
    <xdr:to>
      <xdr:col>72</xdr:col>
      <xdr:colOff>0</xdr:colOff>
      <xdr:row>5</xdr:row>
      <xdr:rowOff>0</xdr:rowOff>
    </xdr:to>
    <xdr:sp macro="" textlink="">
      <xdr:nvSpPr>
        <xdr:cNvPr id="8282" name="Text 90">
          <a:extLst>
            <a:ext uri="{FF2B5EF4-FFF2-40B4-BE49-F238E27FC236}">
              <a16:creationId xmlns:a16="http://schemas.microsoft.com/office/drawing/2014/main" id="{5A6D7F59-271B-02D6-717F-BED124A49D05}"/>
            </a:ext>
          </a:extLst>
        </xdr:cNvPr>
        <xdr:cNvSpPr txBox="1">
          <a:spLocks noChangeArrowheads="1"/>
        </xdr:cNvSpPr>
      </xdr:nvSpPr>
      <xdr:spPr bwMode="auto">
        <a:xfrm>
          <a:off x="1066800" y="57150"/>
          <a:ext cx="3733800" cy="2286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BEE1F6" mc:Ignorable="a14" a14:legacySpreadsheetColorIndex="47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miter lim="800000"/>
          <a:headEnd/>
          <a:tailEnd/>
        </a:ln>
      </xdr:spPr>
      <xdr:txBody>
        <a:bodyPr vertOverflow="clip" wrap="square" lIns="27432" tIns="27432" rIns="27432" bIns="27432" anchor="ctr" upright="1"/>
        <a:lstStyle/>
        <a:p>
          <a:pPr algn="ctr" rtl="0">
            <a:defRPr sz="1000"/>
          </a:pPr>
          <a:r>
            <a:rPr lang="de-CH" sz="1100" b="1" i="0" u="none" strike="noStrike" baseline="0">
              <a:solidFill>
                <a:srgbClr val="000000"/>
              </a:solidFill>
              <a:latin typeface="Arial"/>
              <a:cs typeface="Arial"/>
            </a:rPr>
            <a:t>Organigramm der Stadt Opfikon</a:t>
          </a:r>
        </a:p>
      </xdr:txBody>
    </xdr:sp>
    <xdr:clientData/>
  </xdr:twoCellAnchor>
  <xdr:twoCellAnchor>
    <xdr:from>
      <xdr:col>44</xdr:col>
      <xdr:colOff>0</xdr:colOff>
      <xdr:row>16</xdr:row>
      <xdr:rowOff>0</xdr:rowOff>
    </xdr:from>
    <xdr:to>
      <xdr:col>44</xdr:col>
      <xdr:colOff>0</xdr:colOff>
      <xdr:row>18</xdr:row>
      <xdr:rowOff>0</xdr:rowOff>
    </xdr:to>
    <xdr:sp macro="" textlink="">
      <xdr:nvSpPr>
        <xdr:cNvPr id="8283" name="Line 91">
          <a:extLst>
            <a:ext uri="{FF2B5EF4-FFF2-40B4-BE49-F238E27FC236}">
              <a16:creationId xmlns:a16="http://schemas.microsoft.com/office/drawing/2014/main" id="{1B927672-AC29-96EB-1D50-CAD65C48A71D}"/>
            </a:ext>
          </a:extLst>
        </xdr:cNvPr>
        <xdr:cNvSpPr>
          <a:spLocks noChangeShapeType="1"/>
        </xdr:cNvSpPr>
      </xdr:nvSpPr>
      <xdr:spPr bwMode="auto">
        <a:xfrm>
          <a:off x="2933700" y="914400"/>
          <a:ext cx="0" cy="1143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44</xdr:col>
      <xdr:colOff>0</xdr:colOff>
      <xdr:row>25</xdr:row>
      <xdr:rowOff>0</xdr:rowOff>
    </xdr:from>
    <xdr:to>
      <xdr:col>44</xdr:col>
      <xdr:colOff>0</xdr:colOff>
      <xdr:row>27</xdr:row>
      <xdr:rowOff>0</xdr:rowOff>
    </xdr:to>
    <xdr:sp macro="" textlink="">
      <xdr:nvSpPr>
        <xdr:cNvPr id="8284" name="Line 92">
          <a:extLst>
            <a:ext uri="{FF2B5EF4-FFF2-40B4-BE49-F238E27FC236}">
              <a16:creationId xmlns:a16="http://schemas.microsoft.com/office/drawing/2014/main" id="{0073C802-FCF7-144A-DA96-90AB7A8868EB}"/>
            </a:ext>
          </a:extLst>
        </xdr:cNvPr>
        <xdr:cNvSpPr>
          <a:spLocks noChangeShapeType="1"/>
        </xdr:cNvSpPr>
      </xdr:nvSpPr>
      <xdr:spPr bwMode="auto">
        <a:xfrm>
          <a:off x="2933700" y="1428750"/>
          <a:ext cx="0" cy="1143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44</xdr:col>
      <xdr:colOff>0</xdr:colOff>
      <xdr:row>34</xdr:row>
      <xdr:rowOff>0</xdr:rowOff>
    </xdr:from>
    <xdr:to>
      <xdr:col>44</xdr:col>
      <xdr:colOff>0</xdr:colOff>
      <xdr:row>36</xdr:row>
      <xdr:rowOff>0</xdr:rowOff>
    </xdr:to>
    <xdr:sp macro="" textlink="">
      <xdr:nvSpPr>
        <xdr:cNvPr id="8285" name="Line 93">
          <a:extLst>
            <a:ext uri="{FF2B5EF4-FFF2-40B4-BE49-F238E27FC236}">
              <a16:creationId xmlns:a16="http://schemas.microsoft.com/office/drawing/2014/main" id="{4273BA7A-56FA-D649-996D-7C0E88B2D838}"/>
            </a:ext>
          </a:extLst>
        </xdr:cNvPr>
        <xdr:cNvSpPr>
          <a:spLocks noChangeShapeType="1"/>
        </xdr:cNvSpPr>
      </xdr:nvSpPr>
      <xdr:spPr bwMode="auto">
        <a:xfrm>
          <a:off x="2933700" y="1943100"/>
          <a:ext cx="0" cy="1143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30</xdr:row>
      <xdr:rowOff>28575</xdr:rowOff>
    </xdr:from>
    <xdr:to>
      <xdr:col>22</xdr:col>
      <xdr:colOff>0</xdr:colOff>
      <xdr:row>30</xdr:row>
      <xdr:rowOff>28575</xdr:rowOff>
    </xdr:to>
    <xdr:sp macro="" textlink="">
      <xdr:nvSpPr>
        <xdr:cNvPr id="8291" name="Line 99">
          <a:extLst>
            <a:ext uri="{FF2B5EF4-FFF2-40B4-BE49-F238E27FC236}">
              <a16:creationId xmlns:a16="http://schemas.microsoft.com/office/drawing/2014/main" id="{E174867B-B8A7-7C74-FEC4-34CFCF2642A4}"/>
            </a:ext>
          </a:extLst>
        </xdr:cNvPr>
        <xdr:cNvSpPr>
          <a:spLocks noChangeShapeType="1"/>
        </xdr:cNvSpPr>
      </xdr:nvSpPr>
      <xdr:spPr bwMode="auto">
        <a:xfrm flipH="1">
          <a:off x="200025" y="1743075"/>
          <a:ext cx="12668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30</xdr:row>
      <xdr:rowOff>28575</xdr:rowOff>
    </xdr:from>
    <xdr:to>
      <xdr:col>3</xdr:col>
      <xdr:colOff>0</xdr:colOff>
      <xdr:row>136</xdr:row>
      <xdr:rowOff>28575</xdr:rowOff>
    </xdr:to>
    <xdr:sp macro="" textlink="">
      <xdr:nvSpPr>
        <xdr:cNvPr id="8293" name="Line 101">
          <a:extLst>
            <a:ext uri="{FF2B5EF4-FFF2-40B4-BE49-F238E27FC236}">
              <a16:creationId xmlns:a16="http://schemas.microsoft.com/office/drawing/2014/main" id="{B419DC0F-5603-9CB0-60CB-AE351274227F}"/>
            </a:ext>
          </a:extLst>
        </xdr:cNvPr>
        <xdr:cNvSpPr>
          <a:spLocks noChangeShapeType="1"/>
        </xdr:cNvSpPr>
      </xdr:nvSpPr>
      <xdr:spPr bwMode="auto">
        <a:xfrm>
          <a:off x="200025" y="1743075"/>
          <a:ext cx="0" cy="6057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44</xdr:col>
      <xdr:colOff>0</xdr:colOff>
      <xdr:row>22</xdr:row>
      <xdr:rowOff>0</xdr:rowOff>
    </xdr:from>
    <xdr:to>
      <xdr:col>44</xdr:col>
      <xdr:colOff>0</xdr:colOff>
      <xdr:row>25</xdr:row>
      <xdr:rowOff>0</xdr:rowOff>
    </xdr:to>
    <xdr:sp macro="" textlink="">
      <xdr:nvSpPr>
        <xdr:cNvPr id="8294" name="Line 102">
          <a:extLst>
            <a:ext uri="{FF2B5EF4-FFF2-40B4-BE49-F238E27FC236}">
              <a16:creationId xmlns:a16="http://schemas.microsoft.com/office/drawing/2014/main" id="{38BF1878-AD02-B4B4-15A1-E3B9146C09F4}"/>
            </a:ext>
          </a:extLst>
        </xdr:cNvPr>
        <xdr:cNvSpPr>
          <a:spLocks noChangeShapeType="1"/>
        </xdr:cNvSpPr>
      </xdr:nvSpPr>
      <xdr:spPr bwMode="auto">
        <a:xfrm flipV="1">
          <a:off x="2933700" y="1257300"/>
          <a:ext cx="0" cy="1714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45</xdr:row>
      <xdr:rowOff>38100</xdr:rowOff>
    </xdr:from>
    <xdr:to>
      <xdr:col>6</xdr:col>
      <xdr:colOff>0</xdr:colOff>
      <xdr:row>45</xdr:row>
      <xdr:rowOff>38100</xdr:rowOff>
    </xdr:to>
    <xdr:sp macro="" textlink="">
      <xdr:nvSpPr>
        <xdr:cNvPr id="8299" name="Line 107">
          <a:extLst>
            <a:ext uri="{FF2B5EF4-FFF2-40B4-BE49-F238E27FC236}">
              <a16:creationId xmlns:a16="http://schemas.microsoft.com/office/drawing/2014/main" id="{6AA1C036-C140-5633-9DB3-861D691BE9A5}"/>
            </a:ext>
          </a:extLst>
        </xdr:cNvPr>
        <xdr:cNvSpPr>
          <a:spLocks noChangeShapeType="1"/>
        </xdr:cNvSpPr>
      </xdr:nvSpPr>
      <xdr:spPr bwMode="auto">
        <a:xfrm>
          <a:off x="200025" y="2609850"/>
          <a:ext cx="2000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55</xdr:row>
      <xdr:rowOff>0</xdr:rowOff>
    </xdr:from>
    <xdr:to>
      <xdr:col>5</xdr:col>
      <xdr:colOff>57150</xdr:colOff>
      <xdr:row>55</xdr:row>
      <xdr:rowOff>0</xdr:rowOff>
    </xdr:to>
    <xdr:sp macro="" textlink="">
      <xdr:nvSpPr>
        <xdr:cNvPr id="8302" name="Line 110">
          <a:extLst>
            <a:ext uri="{FF2B5EF4-FFF2-40B4-BE49-F238E27FC236}">
              <a16:creationId xmlns:a16="http://schemas.microsoft.com/office/drawing/2014/main" id="{3B03A9D6-D601-5DE8-DB90-8851F6C34BEF}"/>
            </a:ext>
          </a:extLst>
        </xdr:cNvPr>
        <xdr:cNvSpPr>
          <a:spLocks noChangeShapeType="1"/>
        </xdr:cNvSpPr>
      </xdr:nvSpPr>
      <xdr:spPr bwMode="auto">
        <a:xfrm flipV="1">
          <a:off x="200025" y="3143250"/>
          <a:ext cx="1905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119</xdr:row>
      <xdr:rowOff>28575</xdr:rowOff>
    </xdr:from>
    <xdr:to>
      <xdr:col>5</xdr:col>
      <xdr:colOff>57150</xdr:colOff>
      <xdr:row>119</xdr:row>
      <xdr:rowOff>28575</xdr:rowOff>
    </xdr:to>
    <xdr:sp macro="" textlink="">
      <xdr:nvSpPr>
        <xdr:cNvPr id="8303" name="Line 111">
          <a:extLst>
            <a:ext uri="{FF2B5EF4-FFF2-40B4-BE49-F238E27FC236}">
              <a16:creationId xmlns:a16="http://schemas.microsoft.com/office/drawing/2014/main" id="{A8ADF100-0AA1-4F1F-33A4-0BC7FD307B3C}"/>
            </a:ext>
          </a:extLst>
        </xdr:cNvPr>
        <xdr:cNvSpPr>
          <a:spLocks noChangeShapeType="1"/>
        </xdr:cNvSpPr>
      </xdr:nvSpPr>
      <xdr:spPr bwMode="auto">
        <a:xfrm>
          <a:off x="200025" y="6829425"/>
          <a:ext cx="1905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122</xdr:row>
      <xdr:rowOff>28575</xdr:rowOff>
    </xdr:from>
    <xdr:to>
      <xdr:col>8</xdr:col>
      <xdr:colOff>0</xdr:colOff>
      <xdr:row>130</xdr:row>
      <xdr:rowOff>28575</xdr:rowOff>
    </xdr:to>
    <xdr:sp macro="" textlink="">
      <xdr:nvSpPr>
        <xdr:cNvPr id="8304" name="Line 112">
          <a:extLst>
            <a:ext uri="{FF2B5EF4-FFF2-40B4-BE49-F238E27FC236}">
              <a16:creationId xmlns:a16="http://schemas.microsoft.com/office/drawing/2014/main" id="{8A32B0C5-D72B-CC18-A55B-93895A3CBE45}"/>
            </a:ext>
          </a:extLst>
        </xdr:cNvPr>
        <xdr:cNvSpPr>
          <a:spLocks noChangeShapeType="1"/>
        </xdr:cNvSpPr>
      </xdr:nvSpPr>
      <xdr:spPr bwMode="auto">
        <a:xfrm>
          <a:off x="533400" y="7000875"/>
          <a:ext cx="0" cy="4572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125</xdr:row>
      <xdr:rowOff>38100</xdr:rowOff>
    </xdr:from>
    <xdr:to>
      <xdr:col>9</xdr:col>
      <xdr:colOff>57150</xdr:colOff>
      <xdr:row>125</xdr:row>
      <xdr:rowOff>38100</xdr:rowOff>
    </xdr:to>
    <xdr:sp macro="" textlink="">
      <xdr:nvSpPr>
        <xdr:cNvPr id="8305" name="Line 113">
          <a:extLst>
            <a:ext uri="{FF2B5EF4-FFF2-40B4-BE49-F238E27FC236}">
              <a16:creationId xmlns:a16="http://schemas.microsoft.com/office/drawing/2014/main" id="{45CFED16-B709-D6F1-CD64-C118DBF2E86C}"/>
            </a:ext>
          </a:extLst>
        </xdr:cNvPr>
        <xdr:cNvSpPr>
          <a:spLocks noChangeShapeType="1"/>
        </xdr:cNvSpPr>
      </xdr:nvSpPr>
      <xdr:spPr bwMode="auto">
        <a:xfrm>
          <a:off x="533400" y="7181850"/>
          <a:ext cx="1238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130</xdr:row>
      <xdr:rowOff>28575</xdr:rowOff>
    </xdr:from>
    <xdr:to>
      <xdr:col>9</xdr:col>
      <xdr:colOff>57150</xdr:colOff>
      <xdr:row>130</xdr:row>
      <xdr:rowOff>28575</xdr:rowOff>
    </xdr:to>
    <xdr:sp macro="" textlink="">
      <xdr:nvSpPr>
        <xdr:cNvPr id="8306" name="Line 114">
          <a:extLst>
            <a:ext uri="{FF2B5EF4-FFF2-40B4-BE49-F238E27FC236}">
              <a16:creationId xmlns:a16="http://schemas.microsoft.com/office/drawing/2014/main" id="{90FB1E53-5A8C-9AF6-B884-DD6018B7516B}"/>
            </a:ext>
          </a:extLst>
        </xdr:cNvPr>
        <xdr:cNvSpPr>
          <a:spLocks noChangeShapeType="1"/>
        </xdr:cNvSpPr>
      </xdr:nvSpPr>
      <xdr:spPr bwMode="auto">
        <a:xfrm>
          <a:off x="533400" y="7458075"/>
          <a:ext cx="1238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136</xdr:row>
      <xdr:rowOff>38100</xdr:rowOff>
    </xdr:from>
    <xdr:to>
      <xdr:col>5</xdr:col>
      <xdr:colOff>57150</xdr:colOff>
      <xdr:row>136</xdr:row>
      <xdr:rowOff>38100</xdr:rowOff>
    </xdr:to>
    <xdr:sp macro="" textlink="">
      <xdr:nvSpPr>
        <xdr:cNvPr id="8307" name="Line 115">
          <a:extLst>
            <a:ext uri="{FF2B5EF4-FFF2-40B4-BE49-F238E27FC236}">
              <a16:creationId xmlns:a16="http://schemas.microsoft.com/office/drawing/2014/main" id="{CF7BF5C1-C3AA-D1D9-DA91-2D2178AFEF17}"/>
            </a:ext>
          </a:extLst>
        </xdr:cNvPr>
        <xdr:cNvSpPr>
          <a:spLocks noChangeShapeType="1"/>
        </xdr:cNvSpPr>
      </xdr:nvSpPr>
      <xdr:spPr bwMode="auto">
        <a:xfrm>
          <a:off x="200025" y="7810500"/>
          <a:ext cx="1905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140</xdr:row>
      <xdr:rowOff>19050</xdr:rowOff>
    </xdr:from>
    <xdr:to>
      <xdr:col>8</xdr:col>
      <xdr:colOff>0</xdr:colOff>
      <xdr:row>143</xdr:row>
      <xdr:rowOff>19050</xdr:rowOff>
    </xdr:to>
    <xdr:sp macro="" textlink="">
      <xdr:nvSpPr>
        <xdr:cNvPr id="8308" name="Line 116">
          <a:extLst>
            <a:ext uri="{FF2B5EF4-FFF2-40B4-BE49-F238E27FC236}">
              <a16:creationId xmlns:a16="http://schemas.microsoft.com/office/drawing/2014/main" id="{131986C9-1F11-F62A-E8AA-5F2FB7AE7DA5}"/>
            </a:ext>
          </a:extLst>
        </xdr:cNvPr>
        <xdr:cNvSpPr>
          <a:spLocks noChangeShapeType="1"/>
        </xdr:cNvSpPr>
      </xdr:nvSpPr>
      <xdr:spPr bwMode="auto">
        <a:xfrm>
          <a:off x="533400" y="8020050"/>
          <a:ext cx="0" cy="1714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9525</xdr:colOff>
      <xdr:row>143</xdr:row>
      <xdr:rowOff>9525</xdr:rowOff>
    </xdr:from>
    <xdr:to>
      <xdr:col>10</xdr:col>
      <xdr:colOff>0</xdr:colOff>
      <xdr:row>143</xdr:row>
      <xdr:rowOff>9525</xdr:rowOff>
    </xdr:to>
    <xdr:sp macro="" textlink="">
      <xdr:nvSpPr>
        <xdr:cNvPr id="8309" name="Line 117">
          <a:extLst>
            <a:ext uri="{FF2B5EF4-FFF2-40B4-BE49-F238E27FC236}">
              <a16:creationId xmlns:a16="http://schemas.microsoft.com/office/drawing/2014/main" id="{60071073-49A5-450F-98D8-B8C1A7C13DE7}"/>
            </a:ext>
          </a:extLst>
        </xdr:cNvPr>
        <xdr:cNvSpPr>
          <a:spLocks noChangeShapeType="1"/>
        </xdr:cNvSpPr>
      </xdr:nvSpPr>
      <xdr:spPr bwMode="auto">
        <a:xfrm>
          <a:off x="542925" y="8181975"/>
          <a:ext cx="1238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107</xdr:row>
      <xdr:rowOff>28575</xdr:rowOff>
    </xdr:from>
    <xdr:to>
      <xdr:col>5</xdr:col>
      <xdr:colOff>57150</xdr:colOff>
      <xdr:row>107</xdr:row>
      <xdr:rowOff>28575</xdr:rowOff>
    </xdr:to>
    <xdr:sp macro="" textlink="">
      <xdr:nvSpPr>
        <xdr:cNvPr id="8310" name="Line 118">
          <a:extLst>
            <a:ext uri="{FF2B5EF4-FFF2-40B4-BE49-F238E27FC236}">
              <a16:creationId xmlns:a16="http://schemas.microsoft.com/office/drawing/2014/main" id="{CA99779B-5411-5497-59D5-D87195CFCCCC}"/>
            </a:ext>
          </a:extLst>
        </xdr:cNvPr>
        <xdr:cNvSpPr>
          <a:spLocks noChangeShapeType="1"/>
        </xdr:cNvSpPr>
      </xdr:nvSpPr>
      <xdr:spPr bwMode="auto">
        <a:xfrm>
          <a:off x="200025" y="6143625"/>
          <a:ext cx="1905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94</xdr:row>
      <xdr:rowOff>19050</xdr:rowOff>
    </xdr:from>
    <xdr:to>
      <xdr:col>5</xdr:col>
      <xdr:colOff>57150</xdr:colOff>
      <xdr:row>94</xdr:row>
      <xdr:rowOff>19050</xdr:rowOff>
    </xdr:to>
    <xdr:sp macro="" textlink="">
      <xdr:nvSpPr>
        <xdr:cNvPr id="8314" name="Line 122">
          <a:extLst>
            <a:ext uri="{FF2B5EF4-FFF2-40B4-BE49-F238E27FC236}">
              <a16:creationId xmlns:a16="http://schemas.microsoft.com/office/drawing/2014/main" id="{4646DEA7-5506-AEB7-029D-87B220B3A867}"/>
            </a:ext>
          </a:extLst>
        </xdr:cNvPr>
        <xdr:cNvSpPr>
          <a:spLocks noChangeShapeType="1"/>
        </xdr:cNvSpPr>
      </xdr:nvSpPr>
      <xdr:spPr bwMode="auto">
        <a:xfrm>
          <a:off x="200025" y="5391150"/>
          <a:ext cx="1905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9525</xdr:colOff>
      <xdr:row>66</xdr:row>
      <xdr:rowOff>38100</xdr:rowOff>
    </xdr:from>
    <xdr:to>
      <xdr:col>5</xdr:col>
      <xdr:colOff>57150</xdr:colOff>
      <xdr:row>66</xdr:row>
      <xdr:rowOff>38100</xdr:rowOff>
    </xdr:to>
    <xdr:sp macro="" textlink="">
      <xdr:nvSpPr>
        <xdr:cNvPr id="8318" name="Line 126">
          <a:extLst>
            <a:ext uri="{FF2B5EF4-FFF2-40B4-BE49-F238E27FC236}">
              <a16:creationId xmlns:a16="http://schemas.microsoft.com/office/drawing/2014/main" id="{76F452EA-DA5E-9EEE-6BA1-590746E8BC92}"/>
            </a:ext>
          </a:extLst>
        </xdr:cNvPr>
        <xdr:cNvSpPr>
          <a:spLocks noChangeShapeType="1"/>
        </xdr:cNvSpPr>
      </xdr:nvSpPr>
      <xdr:spPr bwMode="auto">
        <a:xfrm>
          <a:off x="209550" y="3810000"/>
          <a:ext cx="1809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78</xdr:row>
      <xdr:rowOff>28575</xdr:rowOff>
    </xdr:from>
    <xdr:to>
      <xdr:col>5</xdr:col>
      <xdr:colOff>57150</xdr:colOff>
      <xdr:row>78</xdr:row>
      <xdr:rowOff>28575</xdr:rowOff>
    </xdr:to>
    <xdr:sp macro="" textlink="">
      <xdr:nvSpPr>
        <xdr:cNvPr id="8322" name="Line 130">
          <a:extLst>
            <a:ext uri="{FF2B5EF4-FFF2-40B4-BE49-F238E27FC236}">
              <a16:creationId xmlns:a16="http://schemas.microsoft.com/office/drawing/2014/main" id="{684600FD-5FE8-AE75-8F0C-DECACA59C477}"/>
            </a:ext>
          </a:extLst>
        </xdr:cNvPr>
        <xdr:cNvSpPr>
          <a:spLocks noChangeShapeType="1"/>
        </xdr:cNvSpPr>
      </xdr:nvSpPr>
      <xdr:spPr bwMode="auto">
        <a:xfrm>
          <a:off x="200025" y="4486275"/>
          <a:ext cx="1905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81</xdr:row>
      <xdr:rowOff>38100</xdr:rowOff>
    </xdr:from>
    <xdr:to>
      <xdr:col>8</xdr:col>
      <xdr:colOff>0</xdr:colOff>
      <xdr:row>84</xdr:row>
      <xdr:rowOff>28575</xdr:rowOff>
    </xdr:to>
    <xdr:sp macro="" textlink="">
      <xdr:nvSpPr>
        <xdr:cNvPr id="8323" name="Line 131">
          <a:extLst>
            <a:ext uri="{FF2B5EF4-FFF2-40B4-BE49-F238E27FC236}">
              <a16:creationId xmlns:a16="http://schemas.microsoft.com/office/drawing/2014/main" id="{D046EC92-895D-A343-6AD1-673FC067961D}"/>
            </a:ext>
          </a:extLst>
        </xdr:cNvPr>
        <xdr:cNvSpPr>
          <a:spLocks noChangeShapeType="1"/>
        </xdr:cNvSpPr>
      </xdr:nvSpPr>
      <xdr:spPr bwMode="auto">
        <a:xfrm>
          <a:off x="533400" y="4667250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84</xdr:row>
      <xdr:rowOff>28575</xdr:rowOff>
    </xdr:from>
    <xdr:to>
      <xdr:col>9</xdr:col>
      <xdr:colOff>57150</xdr:colOff>
      <xdr:row>84</xdr:row>
      <xdr:rowOff>28575</xdr:rowOff>
    </xdr:to>
    <xdr:sp macro="" textlink="">
      <xdr:nvSpPr>
        <xdr:cNvPr id="8324" name="Line 132">
          <a:extLst>
            <a:ext uri="{FF2B5EF4-FFF2-40B4-BE49-F238E27FC236}">
              <a16:creationId xmlns:a16="http://schemas.microsoft.com/office/drawing/2014/main" id="{F1714DE2-047F-9286-D111-DE65AE9E23A9}"/>
            </a:ext>
          </a:extLst>
        </xdr:cNvPr>
        <xdr:cNvSpPr>
          <a:spLocks noChangeShapeType="1"/>
        </xdr:cNvSpPr>
      </xdr:nvSpPr>
      <xdr:spPr bwMode="auto">
        <a:xfrm>
          <a:off x="533400" y="4829175"/>
          <a:ext cx="1238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9525</xdr:colOff>
      <xdr:row>45</xdr:row>
      <xdr:rowOff>47625</xdr:rowOff>
    </xdr:from>
    <xdr:to>
      <xdr:col>62</xdr:col>
      <xdr:colOff>0</xdr:colOff>
      <xdr:row>45</xdr:row>
      <xdr:rowOff>47625</xdr:rowOff>
    </xdr:to>
    <xdr:sp macro="" textlink="">
      <xdr:nvSpPr>
        <xdr:cNvPr id="8325" name="Line 133">
          <a:extLst>
            <a:ext uri="{FF2B5EF4-FFF2-40B4-BE49-F238E27FC236}">
              <a16:creationId xmlns:a16="http://schemas.microsoft.com/office/drawing/2014/main" id="{F97F6431-A12E-C23F-A5FE-DFDB796CA803}"/>
            </a:ext>
          </a:extLst>
        </xdr:cNvPr>
        <xdr:cNvSpPr>
          <a:spLocks noChangeShapeType="1"/>
        </xdr:cNvSpPr>
      </xdr:nvSpPr>
      <xdr:spPr bwMode="auto">
        <a:xfrm>
          <a:off x="1743075" y="2619375"/>
          <a:ext cx="23907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26</xdr:col>
      <xdr:colOff>9525</xdr:colOff>
      <xdr:row>52</xdr:row>
      <xdr:rowOff>38100</xdr:rowOff>
    </xdr:from>
    <xdr:to>
      <xdr:col>62</xdr:col>
      <xdr:colOff>0</xdr:colOff>
      <xdr:row>52</xdr:row>
      <xdr:rowOff>38100</xdr:rowOff>
    </xdr:to>
    <xdr:sp macro="" textlink="">
      <xdr:nvSpPr>
        <xdr:cNvPr id="8327" name="Line 135">
          <a:extLst>
            <a:ext uri="{FF2B5EF4-FFF2-40B4-BE49-F238E27FC236}">
              <a16:creationId xmlns:a16="http://schemas.microsoft.com/office/drawing/2014/main" id="{7DFF3A93-6D95-E16E-DB51-770366DACEF5}"/>
            </a:ext>
          </a:extLst>
        </xdr:cNvPr>
        <xdr:cNvSpPr>
          <a:spLocks noChangeShapeType="1"/>
        </xdr:cNvSpPr>
      </xdr:nvSpPr>
      <xdr:spPr bwMode="auto">
        <a:xfrm>
          <a:off x="1743075" y="3009900"/>
          <a:ext cx="23907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28575</xdr:colOff>
      <xdr:row>98</xdr:row>
      <xdr:rowOff>0</xdr:rowOff>
    </xdr:from>
    <xdr:to>
      <xdr:col>62</xdr:col>
      <xdr:colOff>0</xdr:colOff>
      <xdr:row>98</xdr:row>
      <xdr:rowOff>0</xdr:rowOff>
    </xdr:to>
    <xdr:sp macro="" textlink="">
      <xdr:nvSpPr>
        <xdr:cNvPr id="8336" name="Line 144">
          <a:extLst>
            <a:ext uri="{FF2B5EF4-FFF2-40B4-BE49-F238E27FC236}">
              <a16:creationId xmlns:a16="http://schemas.microsoft.com/office/drawing/2014/main" id="{D1DE207B-6302-A766-4710-2EE61B66F23E}"/>
            </a:ext>
          </a:extLst>
        </xdr:cNvPr>
        <xdr:cNvSpPr>
          <a:spLocks noChangeShapeType="1"/>
        </xdr:cNvSpPr>
      </xdr:nvSpPr>
      <xdr:spPr bwMode="auto">
        <a:xfrm>
          <a:off x="1762125" y="5600700"/>
          <a:ext cx="23717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57150</xdr:colOff>
      <xdr:row>107</xdr:row>
      <xdr:rowOff>28575</xdr:rowOff>
    </xdr:from>
    <xdr:to>
      <xdr:col>60</xdr:col>
      <xdr:colOff>57150</xdr:colOff>
      <xdr:row>107</xdr:row>
      <xdr:rowOff>28575</xdr:rowOff>
    </xdr:to>
    <xdr:sp macro="" textlink="">
      <xdr:nvSpPr>
        <xdr:cNvPr id="8337" name="Line 145">
          <a:extLst>
            <a:ext uri="{FF2B5EF4-FFF2-40B4-BE49-F238E27FC236}">
              <a16:creationId xmlns:a16="http://schemas.microsoft.com/office/drawing/2014/main" id="{AD255B7D-CE9F-FBD9-EB75-82F65BA47B0D}"/>
            </a:ext>
          </a:extLst>
        </xdr:cNvPr>
        <xdr:cNvSpPr>
          <a:spLocks noChangeShapeType="1"/>
        </xdr:cNvSpPr>
      </xdr:nvSpPr>
      <xdr:spPr bwMode="auto">
        <a:xfrm>
          <a:off x="1790700" y="6143625"/>
          <a:ext cx="22669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28575</xdr:colOff>
      <xdr:row>91</xdr:row>
      <xdr:rowOff>0</xdr:rowOff>
    </xdr:from>
    <xdr:to>
      <xdr:col>62</xdr:col>
      <xdr:colOff>19050</xdr:colOff>
      <xdr:row>91</xdr:row>
      <xdr:rowOff>0</xdr:rowOff>
    </xdr:to>
    <xdr:sp macro="" textlink="">
      <xdr:nvSpPr>
        <xdr:cNvPr id="8343" name="Line 151">
          <a:extLst>
            <a:ext uri="{FF2B5EF4-FFF2-40B4-BE49-F238E27FC236}">
              <a16:creationId xmlns:a16="http://schemas.microsoft.com/office/drawing/2014/main" id="{7B9067F8-CE09-9D7A-3DE6-BAC23A3E0A2F}"/>
            </a:ext>
          </a:extLst>
        </xdr:cNvPr>
        <xdr:cNvSpPr>
          <a:spLocks noChangeShapeType="1"/>
        </xdr:cNvSpPr>
      </xdr:nvSpPr>
      <xdr:spPr bwMode="auto">
        <a:xfrm>
          <a:off x="1762125" y="5200650"/>
          <a:ext cx="23907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9525</xdr:colOff>
      <xdr:row>66</xdr:row>
      <xdr:rowOff>28575</xdr:rowOff>
    </xdr:from>
    <xdr:to>
      <xdr:col>62</xdr:col>
      <xdr:colOff>0</xdr:colOff>
      <xdr:row>66</xdr:row>
      <xdr:rowOff>28575</xdr:rowOff>
    </xdr:to>
    <xdr:sp macro="" textlink="">
      <xdr:nvSpPr>
        <xdr:cNvPr id="8344" name="Line 152">
          <a:extLst>
            <a:ext uri="{FF2B5EF4-FFF2-40B4-BE49-F238E27FC236}">
              <a16:creationId xmlns:a16="http://schemas.microsoft.com/office/drawing/2014/main" id="{D9F1A919-F9B4-AAD9-ED9B-5AC115124397}"/>
            </a:ext>
          </a:extLst>
        </xdr:cNvPr>
        <xdr:cNvSpPr>
          <a:spLocks noChangeShapeType="1"/>
        </xdr:cNvSpPr>
      </xdr:nvSpPr>
      <xdr:spPr bwMode="auto">
        <a:xfrm>
          <a:off x="1743075" y="3800475"/>
          <a:ext cx="23907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9525</xdr:colOff>
      <xdr:row>78</xdr:row>
      <xdr:rowOff>28575</xdr:rowOff>
    </xdr:from>
    <xdr:to>
      <xdr:col>62</xdr:col>
      <xdr:colOff>0</xdr:colOff>
      <xdr:row>78</xdr:row>
      <xdr:rowOff>28575</xdr:rowOff>
    </xdr:to>
    <xdr:sp macro="" textlink="">
      <xdr:nvSpPr>
        <xdr:cNvPr id="8345" name="Line 153">
          <a:extLst>
            <a:ext uri="{FF2B5EF4-FFF2-40B4-BE49-F238E27FC236}">
              <a16:creationId xmlns:a16="http://schemas.microsoft.com/office/drawing/2014/main" id="{4E5A59FF-BD0B-99D6-CCFA-4BA1E3E53FD4}"/>
            </a:ext>
          </a:extLst>
        </xdr:cNvPr>
        <xdr:cNvSpPr>
          <a:spLocks noChangeShapeType="1"/>
        </xdr:cNvSpPr>
      </xdr:nvSpPr>
      <xdr:spPr bwMode="auto">
        <a:xfrm>
          <a:off x="1743075" y="4486275"/>
          <a:ext cx="23907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44</xdr:col>
      <xdr:colOff>19050</xdr:colOff>
      <xdr:row>22</xdr:row>
      <xdr:rowOff>9525</xdr:rowOff>
    </xdr:from>
    <xdr:to>
      <xdr:col>67</xdr:col>
      <xdr:colOff>9525</xdr:colOff>
      <xdr:row>25</xdr:row>
      <xdr:rowOff>0</xdr:rowOff>
    </xdr:to>
    <xdr:sp macro="" textlink="">
      <xdr:nvSpPr>
        <xdr:cNvPr id="8346" name="Text 154">
          <a:extLst>
            <a:ext uri="{FF2B5EF4-FFF2-40B4-BE49-F238E27FC236}">
              <a16:creationId xmlns:a16="http://schemas.microsoft.com/office/drawing/2014/main" id="{E4A451AC-1B29-ABA2-6CEA-35ACF0E39033}"/>
            </a:ext>
          </a:extLst>
        </xdr:cNvPr>
        <xdr:cNvSpPr txBox="1">
          <a:spLocks noChangeArrowheads="1"/>
        </xdr:cNvSpPr>
      </xdr:nvSpPr>
      <xdr:spPr bwMode="auto">
        <a:xfrm>
          <a:off x="2952750" y="1266825"/>
          <a:ext cx="1524000" cy="1619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BEE1F6" mc:Ignorable="a14" a14:legacySpreadsheetColorIndex="47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de-CH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Rechnungsprüfungskommission</a:t>
          </a:r>
        </a:p>
      </xdr:txBody>
    </xdr:sp>
    <xdr:clientData/>
  </xdr:twoCellAnchor>
  <xdr:twoCellAnchor>
    <xdr:from>
      <xdr:col>43</xdr:col>
      <xdr:colOff>0</xdr:colOff>
      <xdr:row>146</xdr:row>
      <xdr:rowOff>19050</xdr:rowOff>
    </xdr:from>
    <xdr:to>
      <xdr:col>61</xdr:col>
      <xdr:colOff>19050</xdr:colOff>
      <xdr:row>152</xdr:row>
      <xdr:rowOff>19050</xdr:rowOff>
    </xdr:to>
    <xdr:sp macro="" textlink="">
      <xdr:nvSpPr>
        <xdr:cNvPr id="8349" name="Text 157">
          <a:extLst>
            <a:ext uri="{FF2B5EF4-FFF2-40B4-BE49-F238E27FC236}">
              <a16:creationId xmlns:a16="http://schemas.microsoft.com/office/drawing/2014/main" id="{F27344FF-C1D4-2CD3-3231-1A87A7275311}"/>
            </a:ext>
          </a:extLst>
        </xdr:cNvPr>
        <xdr:cNvSpPr txBox="1">
          <a:spLocks noChangeArrowheads="1"/>
        </xdr:cNvSpPr>
      </xdr:nvSpPr>
      <xdr:spPr bwMode="auto">
        <a:xfrm>
          <a:off x="2867025" y="8362950"/>
          <a:ext cx="1219200" cy="3429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de-CH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= fachliche Unterstellung</a:t>
          </a:r>
        </a:p>
        <a:p>
          <a:pPr algn="l" rtl="0">
            <a:defRPr sz="1000"/>
          </a:pPr>
          <a:r>
            <a:rPr lang="de-CH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= personelle Führung</a:t>
          </a:r>
        </a:p>
      </xdr:txBody>
    </xdr:sp>
    <xdr:clientData/>
  </xdr:twoCellAnchor>
  <xdr:twoCellAnchor>
    <xdr:from>
      <xdr:col>36</xdr:col>
      <xdr:colOff>57150</xdr:colOff>
      <xdr:row>148</xdr:row>
      <xdr:rowOff>0</xdr:rowOff>
    </xdr:from>
    <xdr:to>
      <xdr:col>42</xdr:col>
      <xdr:colOff>9525</xdr:colOff>
      <xdr:row>148</xdr:row>
      <xdr:rowOff>0</xdr:rowOff>
    </xdr:to>
    <xdr:sp macro="" textlink="">
      <xdr:nvSpPr>
        <xdr:cNvPr id="8350" name="Line 158">
          <a:extLst>
            <a:ext uri="{FF2B5EF4-FFF2-40B4-BE49-F238E27FC236}">
              <a16:creationId xmlns:a16="http://schemas.microsoft.com/office/drawing/2014/main" id="{225915BF-7EE1-B97D-3A8B-B6A4E68442EE}"/>
            </a:ext>
          </a:extLst>
        </xdr:cNvPr>
        <xdr:cNvSpPr>
          <a:spLocks noChangeShapeType="1"/>
        </xdr:cNvSpPr>
      </xdr:nvSpPr>
      <xdr:spPr bwMode="auto">
        <a:xfrm>
          <a:off x="2457450" y="8458200"/>
          <a:ext cx="3524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37</xdr:col>
      <xdr:colOff>9525</xdr:colOff>
      <xdr:row>150</xdr:row>
      <xdr:rowOff>28575</xdr:rowOff>
    </xdr:from>
    <xdr:to>
      <xdr:col>42</xdr:col>
      <xdr:colOff>9525</xdr:colOff>
      <xdr:row>150</xdr:row>
      <xdr:rowOff>28575</xdr:rowOff>
    </xdr:to>
    <xdr:sp macro="" textlink="">
      <xdr:nvSpPr>
        <xdr:cNvPr id="8351" name="Line 159">
          <a:extLst>
            <a:ext uri="{FF2B5EF4-FFF2-40B4-BE49-F238E27FC236}">
              <a16:creationId xmlns:a16="http://schemas.microsoft.com/office/drawing/2014/main" id="{0567B81A-E860-2500-684D-683A379BB0FD}"/>
            </a:ext>
          </a:extLst>
        </xdr:cNvPr>
        <xdr:cNvSpPr>
          <a:spLocks noChangeShapeType="1"/>
        </xdr:cNvSpPr>
      </xdr:nvSpPr>
      <xdr:spPr bwMode="auto">
        <a:xfrm>
          <a:off x="2476500" y="8601075"/>
          <a:ext cx="3333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39</xdr:row>
      <xdr:rowOff>9525</xdr:rowOff>
    </xdr:from>
    <xdr:to>
      <xdr:col>85</xdr:col>
      <xdr:colOff>0</xdr:colOff>
      <xdr:row>39</xdr:row>
      <xdr:rowOff>9525</xdr:rowOff>
    </xdr:to>
    <xdr:sp macro="" textlink="">
      <xdr:nvSpPr>
        <xdr:cNvPr id="8352" name="Line 160">
          <a:extLst>
            <a:ext uri="{FF2B5EF4-FFF2-40B4-BE49-F238E27FC236}">
              <a16:creationId xmlns:a16="http://schemas.microsoft.com/office/drawing/2014/main" id="{6677A189-A014-87AF-084B-C189E3A7A1BF}"/>
            </a:ext>
          </a:extLst>
        </xdr:cNvPr>
        <xdr:cNvSpPr>
          <a:spLocks noChangeShapeType="1"/>
        </xdr:cNvSpPr>
      </xdr:nvSpPr>
      <xdr:spPr bwMode="auto">
        <a:xfrm>
          <a:off x="3733800" y="2238375"/>
          <a:ext cx="19335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82</xdr:col>
      <xdr:colOff>9525</xdr:colOff>
      <xdr:row>78</xdr:row>
      <xdr:rowOff>38100</xdr:rowOff>
    </xdr:from>
    <xdr:to>
      <xdr:col>85</xdr:col>
      <xdr:colOff>0</xdr:colOff>
      <xdr:row>78</xdr:row>
      <xdr:rowOff>38100</xdr:rowOff>
    </xdr:to>
    <xdr:sp macro="" textlink="">
      <xdr:nvSpPr>
        <xdr:cNvPr id="8355" name="Line 163">
          <a:extLst>
            <a:ext uri="{FF2B5EF4-FFF2-40B4-BE49-F238E27FC236}">
              <a16:creationId xmlns:a16="http://schemas.microsoft.com/office/drawing/2014/main" id="{E7F5C6E7-9D5C-700B-DEC9-D1A29CB14CFA}"/>
            </a:ext>
          </a:extLst>
        </xdr:cNvPr>
        <xdr:cNvSpPr>
          <a:spLocks noChangeShapeType="1"/>
        </xdr:cNvSpPr>
      </xdr:nvSpPr>
      <xdr:spPr bwMode="auto">
        <a:xfrm flipH="1">
          <a:off x="5476875" y="4495800"/>
          <a:ext cx="1905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82</xdr:col>
      <xdr:colOff>9525</xdr:colOff>
      <xdr:row>66</xdr:row>
      <xdr:rowOff>38100</xdr:rowOff>
    </xdr:from>
    <xdr:to>
      <xdr:col>85</xdr:col>
      <xdr:colOff>0</xdr:colOff>
      <xdr:row>66</xdr:row>
      <xdr:rowOff>38100</xdr:rowOff>
    </xdr:to>
    <xdr:sp macro="" textlink="">
      <xdr:nvSpPr>
        <xdr:cNvPr id="8357" name="Line 165">
          <a:extLst>
            <a:ext uri="{FF2B5EF4-FFF2-40B4-BE49-F238E27FC236}">
              <a16:creationId xmlns:a16="http://schemas.microsoft.com/office/drawing/2014/main" id="{63251AAC-99A9-0B12-90CA-97B44777DDFE}"/>
            </a:ext>
          </a:extLst>
        </xdr:cNvPr>
        <xdr:cNvSpPr>
          <a:spLocks noChangeShapeType="1"/>
        </xdr:cNvSpPr>
      </xdr:nvSpPr>
      <xdr:spPr bwMode="auto">
        <a:xfrm flipH="1">
          <a:off x="5476875" y="3810000"/>
          <a:ext cx="1905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82</xdr:col>
      <xdr:colOff>9525</xdr:colOff>
      <xdr:row>90</xdr:row>
      <xdr:rowOff>38100</xdr:rowOff>
    </xdr:from>
    <xdr:to>
      <xdr:col>85</xdr:col>
      <xdr:colOff>0</xdr:colOff>
      <xdr:row>90</xdr:row>
      <xdr:rowOff>38100</xdr:rowOff>
    </xdr:to>
    <xdr:sp macro="" textlink="">
      <xdr:nvSpPr>
        <xdr:cNvPr id="8358" name="Line 166">
          <a:extLst>
            <a:ext uri="{FF2B5EF4-FFF2-40B4-BE49-F238E27FC236}">
              <a16:creationId xmlns:a16="http://schemas.microsoft.com/office/drawing/2014/main" id="{6F51C753-D94A-7A19-6532-48F91CBFC421}"/>
            </a:ext>
          </a:extLst>
        </xdr:cNvPr>
        <xdr:cNvSpPr>
          <a:spLocks noChangeShapeType="1"/>
        </xdr:cNvSpPr>
      </xdr:nvSpPr>
      <xdr:spPr bwMode="auto">
        <a:xfrm flipH="1">
          <a:off x="5476875" y="5181600"/>
          <a:ext cx="1905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82</xdr:col>
      <xdr:colOff>9525</xdr:colOff>
      <xdr:row>107</xdr:row>
      <xdr:rowOff>38100</xdr:rowOff>
    </xdr:from>
    <xdr:to>
      <xdr:col>85</xdr:col>
      <xdr:colOff>0</xdr:colOff>
      <xdr:row>107</xdr:row>
      <xdr:rowOff>38100</xdr:rowOff>
    </xdr:to>
    <xdr:sp macro="" textlink="">
      <xdr:nvSpPr>
        <xdr:cNvPr id="8360" name="Line 168">
          <a:extLst>
            <a:ext uri="{FF2B5EF4-FFF2-40B4-BE49-F238E27FC236}">
              <a16:creationId xmlns:a16="http://schemas.microsoft.com/office/drawing/2014/main" id="{D8FF5F26-6B3B-81E9-8EF8-005E6DCC8935}"/>
            </a:ext>
          </a:extLst>
        </xdr:cNvPr>
        <xdr:cNvSpPr>
          <a:spLocks noChangeShapeType="1"/>
        </xdr:cNvSpPr>
      </xdr:nvSpPr>
      <xdr:spPr bwMode="auto">
        <a:xfrm flipH="1">
          <a:off x="5476875" y="6153150"/>
          <a:ext cx="1905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82</xdr:col>
      <xdr:colOff>9525</xdr:colOff>
      <xdr:row>98</xdr:row>
      <xdr:rowOff>19050</xdr:rowOff>
    </xdr:from>
    <xdr:to>
      <xdr:col>85</xdr:col>
      <xdr:colOff>0</xdr:colOff>
      <xdr:row>98</xdr:row>
      <xdr:rowOff>19050</xdr:rowOff>
    </xdr:to>
    <xdr:sp macro="" textlink="">
      <xdr:nvSpPr>
        <xdr:cNvPr id="8361" name="Line 169">
          <a:extLst>
            <a:ext uri="{FF2B5EF4-FFF2-40B4-BE49-F238E27FC236}">
              <a16:creationId xmlns:a16="http://schemas.microsoft.com/office/drawing/2014/main" id="{14C802F2-DD13-2550-148B-67F280BD9C73}"/>
            </a:ext>
          </a:extLst>
        </xdr:cNvPr>
        <xdr:cNvSpPr>
          <a:spLocks noChangeShapeType="1"/>
        </xdr:cNvSpPr>
      </xdr:nvSpPr>
      <xdr:spPr bwMode="auto">
        <a:xfrm flipH="1">
          <a:off x="5476875" y="5619750"/>
          <a:ext cx="1905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82</xdr:col>
      <xdr:colOff>9525</xdr:colOff>
      <xdr:row>119</xdr:row>
      <xdr:rowOff>38100</xdr:rowOff>
    </xdr:from>
    <xdr:to>
      <xdr:col>85</xdr:col>
      <xdr:colOff>0</xdr:colOff>
      <xdr:row>119</xdr:row>
      <xdr:rowOff>38100</xdr:rowOff>
    </xdr:to>
    <xdr:sp macro="" textlink="">
      <xdr:nvSpPr>
        <xdr:cNvPr id="8362" name="Line 170">
          <a:extLst>
            <a:ext uri="{FF2B5EF4-FFF2-40B4-BE49-F238E27FC236}">
              <a16:creationId xmlns:a16="http://schemas.microsoft.com/office/drawing/2014/main" id="{C5233AE1-3882-7E6B-CC7C-4994CEA90578}"/>
            </a:ext>
          </a:extLst>
        </xdr:cNvPr>
        <xdr:cNvSpPr>
          <a:spLocks noChangeShapeType="1"/>
        </xdr:cNvSpPr>
      </xdr:nvSpPr>
      <xdr:spPr bwMode="auto">
        <a:xfrm flipH="1">
          <a:off x="5476875" y="6838950"/>
          <a:ext cx="1905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82</xdr:col>
      <xdr:colOff>9525</xdr:colOff>
      <xdr:row>52</xdr:row>
      <xdr:rowOff>38100</xdr:rowOff>
    </xdr:from>
    <xdr:to>
      <xdr:col>85</xdr:col>
      <xdr:colOff>0</xdr:colOff>
      <xdr:row>52</xdr:row>
      <xdr:rowOff>38100</xdr:rowOff>
    </xdr:to>
    <xdr:sp macro="" textlink="">
      <xdr:nvSpPr>
        <xdr:cNvPr id="8363" name="Line 171">
          <a:extLst>
            <a:ext uri="{FF2B5EF4-FFF2-40B4-BE49-F238E27FC236}">
              <a16:creationId xmlns:a16="http://schemas.microsoft.com/office/drawing/2014/main" id="{23008590-93D1-AE78-0807-CFBBDC867505}"/>
            </a:ext>
          </a:extLst>
        </xdr:cNvPr>
        <xdr:cNvSpPr>
          <a:spLocks noChangeShapeType="1"/>
        </xdr:cNvSpPr>
      </xdr:nvSpPr>
      <xdr:spPr bwMode="auto">
        <a:xfrm flipH="1">
          <a:off x="5476875" y="3009900"/>
          <a:ext cx="1905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82</xdr:col>
      <xdr:colOff>9525</xdr:colOff>
      <xdr:row>45</xdr:row>
      <xdr:rowOff>38100</xdr:rowOff>
    </xdr:from>
    <xdr:to>
      <xdr:col>85</xdr:col>
      <xdr:colOff>0</xdr:colOff>
      <xdr:row>45</xdr:row>
      <xdr:rowOff>38100</xdr:rowOff>
    </xdr:to>
    <xdr:sp macro="" textlink="">
      <xdr:nvSpPr>
        <xdr:cNvPr id="8364" name="Line 172">
          <a:extLst>
            <a:ext uri="{FF2B5EF4-FFF2-40B4-BE49-F238E27FC236}">
              <a16:creationId xmlns:a16="http://schemas.microsoft.com/office/drawing/2014/main" id="{A121379D-190C-91F3-0E78-ADA23EDEE4CA}"/>
            </a:ext>
          </a:extLst>
        </xdr:cNvPr>
        <xdr:cNvSpPr>
          <a:spLocks noChangeShapeType="1"/>
        </xdr:cNvSpPr>
      </xdr:nvSpPr>
      <xdr:spPr bwMode="auto">
        <a:xfrm flipH="1">
          <a:off x="5476875" y="2609850"/>
          <a:ext cx="1905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81</xdr:col>
      <xdr:colOff>19050</xdr:colOff>
      <xdr:row>55</xdr:row>
      <xdr:rowOff>47625</xdr:rowOff>
    </xdr:from>
    <xdr:to>
      <xdr:col>81</xdr:col>
      <xdr:colOff>19050</xdr:colOff>
      <xdr:row>59</xdr:row>
      <xdr:rowOff>38100</xdr:rowOff>
    </xdr:to>
    <xdr:sp macro="" textlink="">
      <xdr:nvSpPr>
        <xdr:cNvPr id="8365" name="Line 173">
          <a:extLst>
            <a:ext uri="{FF2B5EF4-FFF2-40B4-BE49-F238E27FC236}">
              <a16:creationId xmlns:a16="http://schemas.microsoft.com/office/drawing/2014/main" id="{6C878EBE-F314-EC79-39D1-0660DF3B1A96}"/>
            </a:ext>
          </a:extLst>
        </xdr:cNvPr>
        <xdr:cNvSpPr>
          <a:spLocks noChangeShapeType="1"/>
        </xdr:cNvSpPr>
      </xdr:nvSpPr>
      <xdr:spPr bwMode="auto">
        <a:xfrm>
          <a:off x="5419725" y="3190875"/>
          <a:ext cx="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80</xdr:col>
      <xdr:colOff>9525</xdr:colOff>
      <xdr:row>59</xdr:row>
      <xdr:rowOff>38100</xdr:rowOff>
    </xdr:from>
    <xdr:to>
      <xdr:col>81</xdr:col>
      <xdr:colOff>19050</xdr:colOff>
      <xdr:row>59</xdr:row>
      <xdr:rowOff>38100</xdr:rowOff>
    </xdr:to>
    <xdr:sp macro="" textlink="">
      <xdr:nvSpPr>
        <xdr:cNvPr id="8366" name="Line 174">
          <a:extLst>
            <a:ext uri="{FF2B5EF4-FFF2-40B4-BE49-F238E27FC236}">
              <a16:creationId xmlns:a16="http://schemas.microsoft.com/office/drawing/2014/main" id="{123570F0-C69A-77CC-FCE1-C6E753FF7E7F}"/>
            </a:ext>
          </a:extLst>
        </xdr:cNvPr>
        <xdr:cNvSpPr>
          <a:spLocks noChangeShapeType="1"/>
        </xdr:cNvSpPr>
      </xdr:nvSpPr>
      <xdr:spPr bwMode="auto">
        <a:xfrm flipH="1">
          <a:off x="5343525" y="3409950"/>
          <a:ext cx="762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9525</xdr:colOff>
      <xdr:row>119</xdr:row>
      <xdr:rowOff>38100</xdr:rowOff>
    </xdr:from>
    <xdr:to>
      <xdr:col>62</xdr:col>
      <xdr:colOff>0</xdr:colOff>
      <xdr:row>119</xdr:row>
      <xdr:rowOff>38100</xdr:rowOff>
    </xdr:to>
    <xdr:sp macro="" textlink="">
      <xdr:nvSpPr>
        <xdr:cNvPr id="8387" name="Line 195">
          <a:extLst>
            <a:ext uri="{FF2B5EF4-FFF2-40B4-BE49-F238E27FC236}">
              <a16:creationId xmlns:a16="http://schemas.microsoft.com/office/drawing/2014/main" id="{099B51DE-8FBB-8925-3264-DC38FD5AB142}"/>
            </a:ext>
          </a:extLst>
        </xdr:cNvPr>
        <xdr:cNvSpPr>
          <a:spLocks noChangeShapeType="1"/>
        </xdr:cNvSpPr>
      </xdr:nvSpPr>
      <xdr:spPr bwMode="auto">
        <a:xfrm>
          <a:off x="1743075" y="6838950"/>
          <a:ext cx="23907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134</xdr:row>
      <xdr:rowOff>38100</xdr:rowOff>
    </xdr:from>
    <xdr:to>
      <xdr:col>26</xdr:col>
      <xdr:colOff>9525</xdr:colOff>
      <xdr:row>140</xdr:row>
      <xdr:rowOff>0</xdr:rowOff>
    </xdr:to>
    <xdr:sp macro="" textlink="">
      <xdr:nvSpPr>
        <xdr:cNvPr id="8388" name="Text 196">
          <a:extLst>
            <a:ext uri="{FF2B5EF4-FFF2-40B4-BE49-F238E27FC236}">
              <a16:creationId xmlns:a16="http://schemas.microsoft.com/office/drawing/2014/main" id="{C2774EE1-0B65-0D96-DCB7-FB5B974B019F}"/>
            </a:ext>
          </a:extLst>
        </xdr:cNvPr>
        <xdr:cNvSpPr txBox="1">
          <a:spLocks noChangeArrowheads="1"/>
        </xdr:cNvSpPr>
      </xdr:nvSpPr>
      <xdr:spPr bwMode="auto">
        <a:xfrm>
          <a:off x="409575" y="7696200"/>
          <a:ext cx="1333500" cy="3048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BEE1F6" mc:Ignorable="a14" a14:legacySpreadsheetColorIndex="47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de-CH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Schulpräsident</a:t>
          </a:r>
        </a:p>
        <a:p>
          <a:pPr algn="ctr" rtl="0">
            <a:defRPr sz="1000"/>
          </a:pPr>
          <a:r>
            <a:rPr lang="de-CH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M. Mendelin</a:t>
          </a:r>
        </a:p>
      </xdr:txBody>
    </xdr:sp>
    <xdr:clientData/>
  </xdr:twoCellAnchor>
  <xdr:twoCellAnchor>
    <xdr:from>
      <xdr:col>64</xdr:col>
      <xdr:colOff>9525</xdr:colOff>
      <xdr:row>140</xdr:row>
      <xdr:rowOff>38100</xdr:rowOff>
    </xdr:from>
    <xdr:to>
      <xdr:col>84</xdr:col>
      <xdr:colOff>9525</xdr:colOff>
      <xdr:row>146</xdr:row>
      <xdr:rowOff>0</xdr:rowOff>
    </xdr:to>
    <xdr:sp macro="" textlink="">
      <xdr:nvSpPr>
        <xdr:cNvPr id="8390" name="Text 198">
          <a:extLst>
            <a:ext uri="{FF2B5EF4-FFF2-40B4-BE49-F238E27FC236}">
              <a16:creationId xmlns:a16="http://schemas.microsoft.com/office/drawing/2014/main" id="{299CC16C-5CC1-F527-C1E2-8F62A882989E}"/>
            </a:ext>
          </a:extLst>
        </xdr:cNvPr>
        <xdr:cNvSpPr txBox="1">
          <a:spLocks noChangeArrowheads="1"/>
        </xdr:cNvSpPr>
      </xdr:nvSpPr>
      <xdr:spPr bwMode="auto">
        <a:xfrm>
          <a:off x="4276725" y="8039100"/>
          <a:ext cx="1333500" cy="3048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BEE1F6" mc:Ignorable="a14" a14:legacySpreadsheetColorIndex="47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de-CH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Schulsekretariat</a:t>
          </a:r>
        </a:p>
        <a:p>
          <a:pPr algn="ctr" rtl="0">
            <a:defRPr sz="1000"/>
          </a:pPr>
          <a:r>
            <a:rPr lang="de-CH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W. Schrämli</a:t>
          </a:r>
        </a:p>
      </xdr:txBody>
    </xdr:sp>
    <xdr:clientData/>
  </xdr:twoCellAnchor>
  <xdr:twoCellAnchor>
    <xdr:from>
      <xdr:col>28</xdr:col>
      <xdr:colOff>28575</xdr:colOff>
      <xdr:row>144</xdr:row>
      <xdr:rowOff>0</xdr:rowOff>
    </xdr:from>
    <xdr:to>
      <xdr:col>64</xdr:col>
      <xdr:colOff>9525</xdr:colOff>
      <xdr:row>144</xdr:row>
      <xdr:rowOff>0</xdr:rowOff>
    </xdr:to>
    <xdr:sp macro="" textlink="">
      <xdr:nvSpPr>
        <xdr:cNvPr id="8398" name="Line 206">
          <a:extLst>
            <a:ext uri="{FF2B5EF4-FFF2-40B4-BE49-F238E27FC236}">
              <a16:creationId xmlns:a16="http://schemas.microsoft.com/office/drawing/2014/main" id="{42B4673C-01F3-2E3B-4CAF-7C7A5D00FDD8}"/>
            </a:ext>
          </a:extLst>
        </xdr:cNvPr>
        <xdr:cNvSpPr>
          <a:spLocks noChangeShapeType="1"/>
        </xdr:cNvSpPr>
      </xdr:nvSpPr>
      <xdr:spPr bwMode="auto">
        <a:xfrm>
          <a:off x="1895475" y="8229600"/>
          <a:ext cx="23812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28</xdr:col>
      <xdr:colOff>19050</xdr:colOff>
      <xdr:row>142</xdr:row>
      <xdr:rowOff>38100</xdr:rowOff>
    </xdr:from>
    <xdr:to>
      <xdr:col>64</xdr:col>
      <xdr:colOff>0</xdr:colOff>
      <xdr:row>142</xdr:row>
      <xdr:rowOff>38100</xdr:rowOff>
    </xdr:to>
    <xdr:sp macro="" textlink="">
      <xdr:nvSpPr>
        <xdr:cNvPr id="8399" name="Line 207">
          <a:extLst>
            <a:ext uri="{FF2B5EF4-FFF2-40B4-BE49-F238E27FC236}">
              <a16:creationId xmlns:a16="http://schemas.microsoft.com/office/drawing/2014/main" id="{C9F7DF53-E835-3CE7-705E-6265A14C453E}"/>
            </a:ext>
          </a:extLst>
        </xdr:cNvPr>
        <xdr:cNvSpPr>
          <a:spLocks noChangeShapeType="1"/>
        </xdr:cNvSpPr>
      </xdr:nvSpPr>
      <xdr:spPr bwMode="auto">
        <a:xfrm flipH="1">
          <a:off x="1885950" y="8153400"/>
          <a:ext cx="23812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85</xdr:col>
      <xdr:colOff>0</xdr:colOff>
      <xdr:row>39</xdr:row>
      <xdr:rowOff>0</xdr:rowOff>
    </xdr:from>
    <xdr:to>
      <xdr:col>85</xdr:col>
      <xdr:colOff>0</xdr:colOff>
      <xdr:row>119</xdr:row>
      <xdr:rowOff>38100</xdr:rowOff>
    </xdr:to>
    <xdr:sp macro="" textlink="">
      <xdr:nvSpPr>
        <xdr:cNvPr id="8400" name="Line 208">
          <a:extLst>
            <a:ext uri="{FF2B5EF4-FFF2-40B4-BE49-F238E27FC236}">
              <a16:creationId xmlns:a16="http://schemas.microsoft.com/office/drawing/2014/main" id="{07B55B8C-35CC-BB62-41C0-93A5D2A60CBE}"/>
            </a:ext>
          </a:extLst>
        </xdr:cNvPr>
        <xdr:cNvSpPr>
          <a:spLocks noChangeShapeType="1"/>
        </xdr:cNvSpPr>
      </xdr:nvSpPr>
      <xdr:spPr bwMode="auto">
        <a:xfrm flipV="1">
          <a:off x="5667375" y="2228850"/>
          <a:ext cx="0" cy="461010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146</xdr:col>
      <xdr:colOff>57150</xdr:colOff>
      <xdr:row>174</xdr:row>
      <xdr:rowOff>104775</xdr:rowOff>
    </xdr:from>
    <xdr:to>
      <xdr:col>148</xdr:col>
      <xdr:colOff>19050</xdr:colOff>
      <xdr:row>174</xdr:row>
      <xdr:rowOff>104775</xdr:rowOff>
    </xdr:to>
    <xdr:sp macro="" textlink="">
      <xdr:nvSpPr>
        <xdr:cNvPr id="8404" name="Line 212">
          <a:extLst>
            <a:ext uri="{FF2B5EF4-FFF2-40B4-BE49-F238E27FC236}">
              <a16:creationId xmlns:a16="http://schemas.microsoft.com/office/drawing/2014/main" id="{F0FBBC8C-A1BC-7E4B-53DE-0D75D886D05D}"/>
            </a:ext>
          </a:extLst>
        </xdr:cNvPr>
        <xdr:cNvSpPr>
          <a:spLocks noChangeShapeType="1"/>
        </xdr:cNvSpPr>
      </xdr:nvSpPr>
      <xdr:spPr bwMode="auto">
        <a:xfrm flipH="1">
          <a:off x="11744325" y="10782300"/>
          <a:ext cx="1905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68</xdr:col>
      <xdr:colOff>9525</xdr:colOff>
      <xdr:row>174</xdr:row>
      <xdr:rowOff>38100</xdr:rowOff>
    </xdr:from>
    <xdr:to>
      <xdr:col>104</xdr:col>
      <xdr:colOff>0</xdr:colOff>
      <xdr:row>174</xdr:row>
      <xdr:rowOff>38100</xdr:rowOff>
    </xdr:to>
    <xdr:sp macro="" textlink="">
      <xdr:nvSpPr>
        <xdr:cNvPr id="8406" name="Line 214">
          <a:extLst>
            <a:ext uri="{FF2B5EF4-FFF2-40B4-BE49-F238E27FC236}">
              <a16:creationId xmlns:a16="http://schemas.microsoft.com/office/drawing/2014/main" id="{22F72712-0CF5-7915-9FB5-440E9CC10F40}"/>
            </a:ext>
          </a:extLst>
        </xdr:cNvPr>
        <xdr:cNvSpPr>
          <a:spLocks noChangeShapeType="1"/>
        </xdr:cNvSpPr>
      </xdr:nvSpPr>
      <xdr:spPr bwMode="auto">
        <a:xfrm>
          <a:off x="4543425" y="10715625"/>
          <a:ext cx="23907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71</xdr:row>
      <xdr:rowOff>0</xdr:rowOff>
    </xdr:from>
    <xdr:to>
      <xdr:col>20</xdr:col>
      <xdr:colOff>0</xdr:colOff>
      <xdr:row>80</xdr:row>
      <xdr:rowOff>0</xdr:rowOff>
    </xdr:to>
    <xdr:sp macro="" textlink="">
      <xdr:nvSpPr>
        <xdr:cNvPr id="9368" name="Rectangle 152">
          <a:extLst>
            <a:ext uri="{FF2B5EF4-FFF2-40B4-BE49-F238E27FC236}">
              <a16:creationId xmlns:a16="http://schemas.microsoft.com/office/drawing/2014/main" id="{D64978FB-0068-9527-DE4B-8081FE7FA4DD}"/>
            </a:ext>
          </a:extLst>
        </xdr:cNvPr>
        <xdr:cNvSpPr>
          <a:spLocks noChangeArrowheads="1"/>
        </xdr:cNvSpPr>
      </xdr:nvSpPr>
      <xdr:spPr bwMode="auto">
        <a:xfrm>
          <a:off x="133350" y="4057650"/>
          <a:ext cx="1200150" cy="5143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102</xdr:col>
      <xdr:colOff>0</xdr:colOff>
      <xdr:row>71</xdr:row>
      <xdr:rowOff>0</xdr:rowOff>
    </xdr:from>
    <xdr:to>
      <xdr:col>120</xdr:col>
      <xdr:colOff>0</xdr:colOff>
      <xdr:row>80</xdr:row>
      <xdr:rowOff>0</xdr:rowOff>
    </xdr:to>
    <xdr:sp macro="" textlink="">
      <xdr:nvSpPr>
        <xdr:cNvPr id="9369" name="Rectangle 153">
          <a:extLst>
            <a:ext uri="{FF2B5EF4-FFF2-40B4-BE49-F238E27FC236}">
              <a16:creationId xmlns:a16="http://schemas.microsoft.com/office/drawing/2014/main" id="{CB76DE03-E066-867F-A21A-C7E7A10BC78C}"/>
            </a:ext>
          </a:extLst>
        </xdr:cNvPr>
        <xdr:cNvSpPr>
          <a:spLocks noChangeArrowheads="1"/>
        </xdr:cNvSpPr>
      </xdr:nvSpPr>
      <xdr:spPr bwMode="auto">
        <a:xfrm>
          <a:off x="6800850" y="4057650"/>
          <a:ext cx="1200150" cy="5143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122</xdr:col>
      <xdr:colOff>0</xdr:colOff>
      <xdr:row>71</xdr:row>
      <xdr:rowOff>0</xdr:rowOff>
    </xdr:from>
    <xdr:to>
      <xdr:col>140</xdr:col>
      <xdr:colOff>0</xdr:colOff>
      <xdr:row>80</xdr:row>
      <xdr:rowOff>0</xdr:rowOff>
    </xdr:to>
    <xdr:sp macro="" textlink="">
      <xdr:nvSpPr>
        <xdr:cNvPr id="9370" name="Rectangle 154">
          <a:extLst>
            <a:ext uri="{FF2B5EF4-FFF2-40B4-BE49-F238E27FC236}">
              <a16:creationId xmlns:a16="http://schemas.microsoft.com/office/drawing/2014/main" id="{AAAF7526-93B7-96BC-3AF6-18A698A4D37C}"/>
            </a:ext>
          </a:extLst>
        </xdr:cNvPr>
        <xdr:cNvSpPr>
          <a:spLocks noChangeArrowheads="1"/>
        </xdr:cNvSpPr>
      </xdr:nvSpPr>
      <xdr:spPr bwMode="auto">
        <a:xfrm>
          <a:off x="8134350" y="4057650"/>
          <a:ext cx="1200150" cy="5143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82</xdr:col>
      <xdr:colOff>0</xdr:colOff>
      <xdr:row>71</xdr:row>
      <xdr:rowOff>0</xdr:rowOff>
    </xdr:from>
    <xdr:to>
      <xdr:col>100</xdr:col>
      <xdr:colOff>0</xdr:colOff>
      <xdr:row>80</xdr:row>
      <xdr:rowOff>0</xdr:rowOff>
    </xdr:to>
    <xdr:sp macro="" textlink="">
      <xdr:nvSpPr>
        <xdr:cNvPr id="9371" name="Rectangle 155">
          <a:extLst>
            <a:ext uri="{FF2B5EF4-FFF2-40B4-BE49-F238E27FC236}">
              <a16:creationId xmlns:a16="http://schemas.microsoft.com/office/drawing/2014/main" id="{52003C8A-B5F2-1622-C9BA-5EF56B6FC953}"/>
            </a:ext>
          </a:extLst>
        </xdr:cNvPr>
        <xdr:cNvSpPr>
          <a:spLocks noChangeArrowheads="1"/>
        </xdr:cNvSpPr>
      </xdr:nvSpPr>
      <xdr:spPr bwMode="auto">
        <a:xfrm>
          <a:off x="5467350" y="4057650"/>
          <a:ext cx="1200150" cy="5143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62</xdr:col>
      <xdr:colOff>0</xdr:colOff>
      <xdr:row>71</xdr:row>
      <xdr:rowOff>0</xdr:rowOff>
    </xdr:from>
    <xdr:to>
      <xdr:col>80</xdr:col>
      <xdr:colOff>0</xdr:colOff>
      <xdr:row>80</xdr:row>
      <xdr:rowOff>0</xdr:rowOff>
    </xdr:to>
    <xdr:sp macro="" textlink="">
      <xdr:nvSpPr>
        <xdr:cNvPr id="9372" name="Rectangle 156">
          <a:extLst>
            <a:ext uri="{FF2B5EF4-FFF2-40B4-BE49-F238E27FC236}">
              <a16:creationId xmlns:a16="http://schemas.microsoft.com/office/drawing/2014/main" id="{6EB80031-9757-1B1E-A941-3C2D514F42F0}"/>
            </a:ext>
          </a:extLst>
        </xdr:cNvPr>
        <xdr:cNvSpPr>
          <a:spLocks noChangeArrowheads="1"/>
        </xdr:cNvSpPr>
      </xdr:nvSpPr>
      <xdr:spPr bwMode="auto">
        <a:xfrm>
          <a:off x="4133850" y="4057650"/>
          <a:ext cx="1200150" cy="5143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22</xdr:col>
      <xdr:colOff>0</xdr:colOff>
      <xdr:row>71</xdr:row>
      <xdr:rowOff>0</xdr:rowOff>
    </xdr:from>
    <xdr:to>
      <xdr:col>40</xdr:col>
      <xdr:colOff>0</xdr:colOff>
      <xdr:row>80</xdr:row>
      <xdr:rowOff>0</xdr:rowOff>
    </xdr:to>
    <xdr:sp macro="" textlink="">
      <xdr:nvSpPr>
        <xdr:cNvPr id="9373" name="Rectangle 157">
          <a:extLst>
            <a:ext uri="{FF2B5EF4-FFF2-40B4-BE49-F238E27FC236}">
              <a16:creationId xmlns:a16="http://schemas.microsoft.com/office/drawing/2014/main" id="{A1DF3588-E94E-2E62-7612-0749C7E73045}"/>
            </a:ext>
          </a:extLst>
        </xdr:cNvPr>
        <xdr:cNvSpPr>
          <a:spLocks noChangeArrowheads="1"/>
        </xdr:cNvSpPr>
      </xdr:nvSpPr>
      <xdr:spPr bwMode="auto">
        <a:xfrm>
          <a:off x="1466850" y="4057650"/>
          <a:ext cx="1200150" cy="5143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42</xdr:col>
      <xdr:colOff>0</xdr:colOff>
      <xdr:row>71</xdr:row>
      <xdr:rowOff>0</xdr:rowOff>
    </xdr:from>
    <xdr:to>
      <xdr:col>60</xdr:col>
      <xdr:colOff>0</xdr:colOff>
      <xdr:row>80</xdr:row>
      <xdr:rowOff>0</xdr:rowOff>
    </xdr:to>
    <xdr:sp macro="" textlink="">
      <xdr:nvSpPr>
        <xdr:cNvPr id="9374" name="Rectangle 158">
          <a:extLst>
            <a:ext uri="{FF2B5EF4-FFF2-40B4-BE49-F238E27FC236}">
              <a16:creationId xmlns:a16="http://schemas.microsoft.com/office/drawing/2014/main" id="{13C7BB50-C64B-F533-3293-DB066A6AED66}"/>
            </a:ext>
          </a:extLst>
        </xdr:cNvPr>
        <xdr:cNvSpPr>
          <a:spLocks noChangeArrowheads="1"/>
        </xdr:cNvSpPr>
      </xdr:nvSpPr>
      <xdr:spPr bwMode="auto">
        <a:xfrm>
          <a:off x="2800350" y="4057650"/>
          <a:ext cx="1200150" cy="5143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57</xdr:col>
      <xdr:colOff>0</xdr:colOff>
      <xdr:row>10</xdr:row>
      <xdr:rowOff>0</xdr:rowOff>
    </xdr:from>
    <xdr:to>
      <xdr:col>83</xdr:col>
      <xdr:colOff>0</xdr:colOff>
      <xdr:row>22</xdr:row>
      <xdr:rowOff>0</xdr:rowOff>
    </xdr:to>
    <xdr:sp macro="" textlink="">
      <xdr:nvSpPr>
        <xdr:cNvPr id="9375" name="Text 23">
          <a:extLst>
            <a:ext uri="{FF2B5EF4-FFF2-40B4-BE49-F238E27FC236}">
              <a16:creationId xmlns:a16="http://schemas.microsoft.com/office/drawing/2014/main" id="{E16E016B-2A34-6012-AD8D-D13CA1EC70E9}"/>
            </a:ext>
          </a:extLst>
        </xdr:cNvPr>
        <xdr:cNvSpPr txBox="1">
          <a:spLocks noChangeArrowheads="1"/>
        </xdr:cNvSpPr>
      </xdr:nvSpPr>
      <xdr:spPr bwMode="auto">
        <a:xfrm>
          <a:off x="3800475" y="571500"/>
          <a:ext cx="1733550" cy="6858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BEE1F6" mc:Ignorable="a14" a14:legacySpreadsheetColorIndex="47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7432" rIns="27432" bIns="27432" anchor="ctr" upright="1"/>
        <a:lstStyle/>
        <a:p>
          <a:pPr algn="ctr" rtl="0">
            <a:defRPr sz="1000"/>
          </a:pPr>
          <a:r>
            <a:rPr lang="de-CH" sz="1100" b="1" i="0" u="none" strike="noStrike" baseline="0">
              <a:solidFill>
                <a:srgbClr val="000000"/>
              </a:solidFill>
              <a:latin typeface="Arial"/>
              <a:cs typeface="Arial"/>
            </a:rPr>
            <a:t>Verwaltungsdirektor</a:t>
          </a:r>
          <a:endParaRPr lang="de-CH" sz="12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de-CH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H.R. Bauer</a:t>
          </a:r>
        </a:p>
      </xdr:txBody>
    </xdr:sp>
    <xdr:clientData/>
  </xdr:twoCellAnchor>
  <xdr:twoCellAnchor editAs="oneCell">
    <xdr:from>
      <xdr:col>95</xdr:col>
      <xdr:colOff>47625</xdr:colOff>
      <xdr:row>36</xdr:row>
      <xdr:rowOff>28575</xdr:rowOff>
    </xdr:from>
    <xdr:to>
      <xdr:col>119</xdr:col>
      <xdr:colOff>28575</xdr:colOff>
      <xdr:row>46</xdr:row>
      <xdr:rowOff>28575</xdr:rowOff>
    </xdr:to>
    <xdr:sp macro="" textlink="">
      <xdr:nvSpPr>
        <xdr:cNvPr id="9376" name="Text 25">
          <a:extLst>
            <a:ext uri="{FF2B5EF4-FFF2-40B4-BE49-F238E27FC236}">
              <a16:creationId xmlns:a16="http://schemas.microsoft.com/office/drawing/2014/main" id="{06C399CA-0DC8-DA87-E218-9A2D507C59B2}"/>
            </a:ext>
          </a:extLst>
        </xdr:cNvPr>
        <xdr:cNvSpPr txBox="1">
          <a:spLocks noChangeArrowheads="1"/>
        </xdr:cNvSpPr>
      </xdr:nvSpPr>
      <xdr:spPr bwMode="auto">
        <a:xfrm>
          <a:off x="6381750" y="2085975"/>
          <a:ext cx="1581150" cy="5715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BEE1F6" mc:Ignorable="a14" a14:legacySpreadsheetColorIndex="47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de-CH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Stellvertreter des Verwaltungsdirektors</a:t>
          </a:r>
          <a:endParaRPr lang="de-CH" sz="12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de-CH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U.  Boetschi</a:t>
          </a:r>
        </a:p>
      </xdr:txBody>
    </xdr:sp>
    <xdr:clientData/>
  </xdr:twoCellAnchor>
  <xdr:twoCellAnchor editAs="oneCell">
    <xdr:from>
      <xdr:col>22</xdr:col>
      <xdr:colOff>47625</xdr:colOff>
      <xdr:row>44</xdr:row>
      <xdr:rowOff>9525</xdr:rowOff>
    </xdr:from>
    <xdr:to>
      <xdr:col>40</xdr:col>
      <xdr:colOff>47625</xdr:colOff>
      <xdr:row>54</xdr:row>
      <xdr:rowOff>9525</xdr:rowOff>
    </xdr:to>
    <xdr:sp macro="" textlink="">
      <xdr:nvSpPr>
        <xdr:cNvPr id="9377" name="Text 31">
          <a:extLst>
            <a:ext uri="{FF2B5EF4-FFF2-40B4-BE49-F238E27FC236}">
              <a16:creationId xmlns:a16="http://schemas.microsoft.com/office/drawing/2014/main" id="{4870DE26-4F82-A644-625C-F941EF28FD8D}"/>
            </a:ext>
          </a:extLst>
        </xdr:cNvPr>
        <xdr:cNvSpPr txBox="1">
          <a:spLocks noChangeArrowheads="1"/>
        </xdr:cNvSpPr>
      </xdr:nvSpPr>
      <xdr:spPr bwMode="auto">
        <a:xfrm>
          <a:off x="1514475" y="2524125"/>
          <a:ext cx="1200150" cy="5715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BEE1F6" mc:Ignorable="a14" a14:legacySpreadsheetColorIndex="47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de-CH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Informatik-</a:t>
          </a:r>
        </a:p>
        <a:p>
          <a:pPr algn="ctr" rtl="0">
            <a:defRPr sz="1000"/>
          </a:pPr>
          <a:r>
            <a:rPr lang="de-CH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leiter</a:t>
          </a:r>
          <a:endParaRPr lang="de-CH" sz="12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de-CH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J. Zeindler</a:t>
          </a:r>
        </a:p>
      </xdr:txBody>
    </xdr:sp>
    <xdr:clientData/>
  </xdr:twoCellAnchor>
  <xdr:twoCellAnchor editAs="oneCell">
    <xdr:from>
      <xdr:col>14</xdr:col>
      <xdr:colOff>0</xdr:colOff>
      <xdr:row>3</xdr:row>
      <xdr:rowOff>0</xdr:rowOff>
    </xdr:from>
    <xdr:to>
      <xdr:col>40</xdr:col>
      <xdr:colOff>0</xdr:colOff>
      <xdr:row>7</xdr:row>
      <xdr:rowOff>28575</xdr:rowOff>
    </xdr:to>
    <xdr:sp macro="" textlink="">
      <xdr:nvSpPr>
        <xdr:cNvPr id="9378" name="Text 39">
          <a:extLst>
            <a:ext uri="{FF2B5EF4-FFF2-40B4-BE49-F238E27FC236}">
              <a16:creationId xmlns:a16="http://schemas.microsoft.com/office/drawing/2014/main" id="{04178131-2A44-6440-5895-78B46F1D63CF}"/>
            </a:ext>
          </a:extLst>
        </xdr:cNvPr>
        <xdr:cNvSpPr txBox="1">
          <a:spLocks noChangeArrowheads="1"/>
        </xdr:cNvSpPr>
      </xdr:nvSpPr>
      <xdr:spPr bwMode="auto">
        <a:xfrm>
          <a:off x="933450" y="171450"/>
          <a:ext cx="1733550" cy="2571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BEE1F6" mc:Ignorable="a14" a14:legacySpreadsheetColorIndex="47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miter lim="800000"/>
          <a:headEnd/>
          <a:tailEnd/>
        </a:ln>
      </xdr:spPr>
      <xdr:txBody>
        <a:bodyPr vertOverflow="clip" wrap="square" lIns="36576" tIns="27432" rIns="36576" bIns="27432" anchor="ctr" upright="1"/>
        <a:lstStyle/>
        <a:p>
          <a:pPr algn="ctr" rtl="0">
            <a:defRPr sz="1000"/>
          </a:pPr>
          <a:r>
            <a:rPr lang="de-CH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Verwaltungsstab</a:t>
          </a:r>
        </a:p>
      </xdr:txBody>
    </xdr:sp>
    <xdr:clientData/>
  </xdr:twoCellAnchor>
  <xdr:twoCellAnchor editAs="oneCell">
    <xdr:from>
      <xdr:col>1</xdr:col>
      <xdr:colOff>0</xdr:colOff>
      <xdr:row>70</xdr:row>
      <xdr:rowOff>0</xdr:rowOff>
    </xdr:from>
    <xdr:to>
      <xdr:col>19</xdr:col>
      <xdr:colOff>0</xdr:colOff>
      <xdr:row>79</xdr:row>
      <xdr:rowOff>0</xdr:rowOff>
    </xdr:to>
    <xdr:sp macro="" textlink="">
      <xdr:nvSpPr>
        <xdr:cNvPr id="9379" name="Text 59">
          <a:extLst>
            <a:ext uri="{FF2B5EF4-FFF2-40B4-BE49-F238E27FC236}">
              <a16:creationId xmlns:a16="http://schemas.microsoft.com/office/drawing/2014/main" id="{D5314899-2A2A-3163-2863-B44A50D7E975}"/>
            </a:ext>
          </a:extLst>
        </xdr:cNvPr>
        <xdr:cNvSpPr txBox="1">
          <a:spLocks noChangeArrowheads="1"/>
        </xdr:cNvSpPr>
      </xdr:nvSpPr>
      <xdr:spPr bwMode="auto">
        <a:xfrm>
          <a:off x="66675" y="4000500"/>
          <a:ext cx="1200150" cy="5143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BEE1F6" mc:Ignorable="a14" a14:legacySpreadsheetColorIndex="47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de-CH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Finanz-</a:t>
          </a:r>
        </a:p>
        <a:p>
          <a:pPr algn="ctr" rtl="0">
            <a:defRPr sz="1000"/>
          </a:pPr>
          <a:r>
            <a:rPr lang="de-CH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abteilung</a:t>
          </a:r>
        </a:p>
        <a:p>
          <a:pPr algn="ctr" rtl="0">
            <a:defRPr sz="1000"/>
          </a:pPr>
          <a:r>
            <a:rPr lang="de-CH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M. Renold</a:t>
          </a:r>
        </a:p>
      </xdr:txBody>
    </xdr:sp>
    <xdr:clientData/>
  </xdr:twoCellAnchor>
  <xdr:twoCellAnchor editAs="oneCell">
    <xdr:from>
      <xdr:col>101</xdr:col>
      <xdr:colOff>0</xdr:colOff>
      <xdr:row>70</xdr:row>
      <xdr:rowOff>0</xdr:rowOff>
    </xdr:from>
    <xdr:to>
      <xdr:col>119</xdr:col>
      <xdr:colOff>0</xdr:colOff>
      <xdr:row>79</xdr:row>
      <xdr:rowOff>0</xdr:rowOff>
    </xdr:to>
    <xdr:sp macro="" textlink="">
      <xdr:nvSpPr>
        <xdr:cNvPr id="9380" name="Text 60">
          <a:extLst>
            <a:ext uri="{FF2B5EF4-FFF2-40B4-BE49-F238E27FC236}">
              <a16:creationId xmlns:a16="http://schemas.microsoft.com/office/drawing/2014/main" id="{8335C634-FB00-47E8-0436-EA101EEC84CA}"/>
            </a:ext>
          </a:extLst>
        </xdr:cNvPr>
        <xdr:cNvSpPr txBox="1">
          <a:spLocks noChangeArrowheads="1"/>
        </xdr:cNvSpPr>
      </xdr:nvSpPr>
      <xdr:spPr bwMode="auto">
        <a:xfrm>
          <a:off x="6734175" y="4000500"/>
          <a:ext cx="1200150" cy="5143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BEE1F6" mc:Ignorable="a14" a14:legacySpreadsheetColorIndex="47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de-CH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Sozial-</a:t>
          </a:r>
        </a:p>
        <a:p>
          <a:pPr algn="ctr" rtl="0">
            <a:defRPr sz="1000"/>
          </a:pPr>
          <a:r>
            <a:rPr lang="de-CH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abteilung</a:t>
          </a:r>
        </a:p>
        <a:p>
          <a:pPr algn="ctr" rtl="0">
            <a:defRPr sz="1000"/>
          </a:pPr>
          <a:r>
            <a:rPr lang="de-CH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E. Bosshart</a:t>
          </a:r>
        </a:p>
      </xdr:txBody>
    </xdr:sp>
    <xdr:clientData/>
  </xdr:twoCellAnchor>
  <xdr:twoCellAnchor editAs="oneCell">
    <xdr:from>
      <xdr:col>121</xdr:col>
      <xdr:colOff>0</xdr:colOff>
      <xdr:row>70</xdr:row>
      <xdr:rowOff>0</xdr:rowOff>
    </xdr:from>
    <xdr:to>
      <xdr:col>139</xdr:col>
      <xdr:colOff>0</xdr:colOff>
      <xdr:row>79</xdr:row>
      <xdr:rowOff>0</xdr:rowOff>
    </xdr:to>
    <xdr:sp macro="" textlink="">
      <xdr:nvSpPr>
        <xdr:cNvPr id="9381" name="Text 61">
          <a:extLst>
            <a:ext uri="{FF2B5EF4-FFF2-40B4-BE49-F238E27FC236}">
              <a16:creationId xmlns:a16="http://schemas.microsoft.com/office/drawing/2014/main" id="{F44D431E-AD29-1E2B-6073-A71DE2381673}"/>
            </a:ext>
          </a:extLst>
        </xdr:cNvPr>
        <xdr:cNvSpPr txBox="1">
          <a:spLocks noChangeArrowheads="1"/>
        </xdr:cNvSpPr>
      </xdr:nvSpPr>
      <xdr:spPr bwMode="auto">
        <a:xfrm>
          <a:off x="8067675" y="4000500"/>
          <a:ext cx="1200150" cy="5143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BEE1F6" mc:Ignorable="a14" a14:legacySpreadsheetColorIndex="47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de-CH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Allg. Abt. /</a:t>
          </a:r>
        </a:p>
        <a:p>
          <a:pPr algn="ctr" rtl="0">
            <a:defRPr sz="1000"/>
          </a:pPr>
          <a:r>
            <a:rPr lang="de-CH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J &amp; S</a:t>
          </a:r>
        </a:p>
        <a:p>
          <a:pPr algn="ctr" rtl="0">
            <a:defRPr sz="1000"/>
          </a:pPr>
          <a:r>
            <a:rPr lang="de-CH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R. Würsch</a:t>
          </a:r>
        </a:p>
      </xdr:txBody>
    </xdr:sp>
    <xdr:clientData/>
  </xdr:twoCellAnchor>
  <xdr:twoCellAnchor editAs="oneCell">
    <xdr:from>
      <xdr:col>81</xdr:col>
      <xdr:colOff>0</xdr:colOff>
      <xdr:row>70</xdr:row>
      <xdr:rowOff>0</xdr:rowOff>
    </xdr:from>
    <xdr:to>
      <xdr:col>99</xdr:col>
      <xdr:colOff>0</xdr:colOff>
      <xdr:row>79</xdr:row>
      <xdr:rowOff>0</xdr:rowOff>
    </xdr:to>
    <xdr:sp macro="" textlink="">
      <xdr:nvSpPr>
        <xdr:cNvPr id="9382" name="Text 62">
          <a:extLst>
            <a:ext uri="{FF2B5EF4-FFF2-40B4-BE49-F238E27FC236}">
              <a16:creationId xmlns:a16="http://schemas.microsoft.com/office/drawing/2014/main" id="{300B57FF-4B5E-6752-3D32-8364A114107F}"/>
            </a:ext>
          </a:extLst>
        </xdr:cNvPr>
        <xdr:cNvSpPr txBox="1">
          <a:spLocks noChangeArrowheads="1"/>
        </xdr:cNvSpPr>
      </xdr:nvSpPr>
      <xdr:spPr bwMode="auto">
        <a:xfrm>
          <a:off x="5400675" y="4000500"/>
          <a:ext cx="1200150" cy="5143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BEE1F6" mc:Ignorable="a14" a14:legacySpreadsheetColorIndex="47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de-CH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Gesundheits-</a:t>
          </a:r>
        </a:p>
        <a:p>
          <a:pPr algn="ctr" rtl="0">
            <a:defRPr sz="1000"/>
          </a:pPr>
          <a:r>
            <a:rPr lang="de-CH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&amp; Umweltabt.</a:t>
          </a:r>
        </a:p>
        <a:p>
          <a:pPr algn="ctr" rtl="0">
            <a:defRPr sz="1000"/>
          </a:pPr>
          <a:r>
            <a:rPr lang="de-CH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R. Bachmann</a:t>
          </a:r>
        </a:p>
      </xdr:txBody>
    </xdr:sp>
    <xdr:clientData/>
  </xdr:twoCellAnchor>
  <xdr:twoCellAnchor editAs="oneCell">
    <xdr:from>
      <xdr:col>61</xdr:col>
      <xdr:colOff>0</xdr:colOff>
      <xdr:row>70</xdr:row>
      <xdr:rowOff>0</xdr:rowOff>
    </xdr:from>
    <xdr:to>
      <xdr:col>79</xdr:col>
      <xdr:colOff>0</xdr:colOff>
      <xdr:row>79</xdr:row>
      <xdr:rowOff>0</xdr:rowOff>
    </xdr:to>
    <xdr:sp macro="" textlink="">
      <xdr:nvSpPr>
        <xdr:cNvPr id="9383" name="Text 63">
          <a:extLst>
            <a:ext uri="{FF2B5EF4-FFF2-40B4-BE49-F238E27FC236}">
              <a16:creationId xmlns:a16="http://schemas.microsoft.com/office/drawing/2014/main" id="{3BC7DA01-8D58-0D3D-83BF-2C5D34EA0CFC}"/>
            </a:ext>
          </a:extLst>
        </xdr:cNvPr>
        <xdr:cNvSpPr txBox="1">
          <a:spLocks noChangeArrowheads="1"/>
        </xdr:cNvSpPr>
      </xdr:nvSpPr>
      <xdr:spPr bwMode="auto">
        <a:xfrm>
          <a:off x="4067175" y="4000500"/>
          <a:ext cx="1200150" cy="5143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BEE1F6" mc:Ignorable="a14" a14:legacySpreadsheetColorIndex="47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de-CH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Sicherheits-</a:t>
          </a:r>
        </a:p>
        <a:p>
          <a:pPr algn="ctr" rtl="0">
            <a:defRPr sz="1000"/>
          </a:pPr>
          <a:r>
            <a:rPr lang="de-CH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abteilung</a:t>
          </a:r>
        </a:p>
        <a:p>
          <a:pPr algn="ctr" rtl="0">
            <a:defRPr sz="1000"/>
          </a:pPr>
          <a:r>
            <a:rPr lang="de-CH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H.P. Schmid</a:t>
          </a:r>
        </a:p>
      </xdr:txBody>
    </xdr:sp>
    <xdr:clientData/>
  </xdr:twoCellAnchor>
  <xdr:twoCellAnchor editAs="oneCell">
    <xdr:from>
      <xdr:col>21</xdr:col>
      <xdr:colOff>0</xdr:colOff>
      <xdr:row>70</xdr:row>
      <xdr:rowOff>0</xdr:rowOff>
    </xdr:from>
    <xdr:to>
      <xdr:col>39</xdr:col>
      <xdr:colOff>0</xdr:colOff>
      <xdr:row>79</xdr:row>
      <xdr:rowOff>0</xdr:rowOff>
    </xdr:to>
    <xdr:sp macro="" textlink="">
      <xdr:nvSpPr>
        <xdr:cNvPr id="9384" name="Text 64">
          <a:extLst>
            <a:ext uri="{FF2B5EF4-FFF2-40B4-BE49-F238E27FC236}">
              <a16:creationId xmlns:a16="http://schemas.microsoft.com/office/drawing/2014/main" id="{F35AF7A9-8F7C-1660-C16A-7122D4569921}"/>
            </a:ext>
          </a:extLst>
        </xdr:cNvPr>
        <xdr:cNvSpPr txBox="1">
          <a:spLocks noChangeArrowheads="1"/>
        </xdr:cNvSpPr>
      </xdr:nvSpPr>
      <xdr:spPr bwMode="auto">
        <a:xfrm>
          <a:off x="1400175" y="4000500"/>
          <a:ext cx="1200150" cy="5143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BEE1F6" mc:Ignorable="a14" a14:legacySpreadsheetColorIndex="47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de-CH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Bau-</a:t>
          </a:r>
        </a:p>
        <a:p>
          <a:pPr algn="ctr" rtl="0">
            <a:defRPr sz="1000"/>
          </a:pPr>
          <a:r>
            <a:rPr lang="de-CH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abteilung</a:t>
          </a:r>
        </a:p>
        <a:p>
          <a:pPr algn="ctr" rtl="0">
            <a:defRPr sz="1000"/>
          </a:pPr>
          <a:r>
            <a:rPr lang="de-CH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R. Stadler</a:t>
          </a:r>
        </a:p>
      </xdr:txBody>
    </xdr:sp>
    <xdr:clientData/>
  </xdr:twoCellAnchor>
  <xdr:twoCellAnchor editAs="oneCell">
    <xdr:from>
      <xdr:col>41</xdr:col>
      <xdr:colOff>0</xdr:colOff>
      <xdr:row>70</xdr:row>
      <xdr:rowOff>0</xdr:rowOff>
    </xdr:from>
    <xdr:to>
      <xdr:col>59</xdr:col>
      <xdr:colOff>0</xdr:colOff>
      <xdr:row>79</xdr:row>
      <xdr:rowOff>0</xdr:rowOff>
    </xdr:to>
    <xdr:sp macro="" textlink="">
      <xdr:nvSpPr>
        <xdr:cNvPr id="9385" name="Text 65">
          <a:extLst>
            <a:ext uri="{FF2B5EF4-FFF2-40B4-BE49-F238E27FC236}">
              <a16:creationId xmlns:a16="http://schemas.microsoft.com/office/drawing/2014/main" id="{E42A07EC-143E-A4E4-925D-DB82A3BCD12D}"/>
            </a:ext>
          </a:extLst>
        </xdr:cNvPr>
        <xdr:cNvSpPr txBox="1">
          <a:spLocks noChangeArrowheads="1"/>
        </xdr:cNvSpPr>
      </xdr:nvSpPr>
      <xdr:spPr bwMode="auto">
        <a:xfrm>
          <a:off x="2733675" y="4000500"/>
          <a:ext cx="1200150" cy="5143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BEE1F6" mc:Ignorable="a14" a14:legacySpreadsheetColorIndex="47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de-CH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Städtische</a:t>
          </a:r>
        </a:p>
        <a:p>
          <a:pPr algn="ctr" rtl="0">
            <a:defRPr sz="1000"/>
          </a:pPr>
          <a:r>
            <a:rPr lang="de-CH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Werke</a:t>
          </a:r>
        </a:p>
        <a:p>
          <a:pPr algn="ctr" rtl="0">
            <a:defRPr sz="1000"/>
          </a:pPr>
          <a:r>
            <a:rPr lang="de-CH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H.P. Ruf</a:t>
          </a:r>
        </a:p>
      </xdr:txBody>
    </xdr:sp>
    <xdr:clientData/>
  </xdr:twoCellAnchor>
  <xdr:twoCellAnchor editAs="oneCell">
    <xdr:from>
      <xdr:col>70</xdr:col>
      <xdr:colOff>0</xdr:colOff>
      <xdr:row>22</xdr:row>
      <xdr:rowOff>19050</xdr:rowOff>
    </xdr:from>
    <xdr:to>
      <xdr:col>70</xdr:col>
      <xdr:colOff>0</xdr:colOff>
      <xdr:row>67</xdr:row>
      <xdr:rowOff>0</xdr:rowOff>
    </xdr:to>
    <xdr:sp macro="" textlink="">
      <xdr:nvSpPr>
        <xdr:cNvPr id="9386" name="Line 170">
          <a:extLst>
            <a:ext uri="{FF2B5EF4-FFF2-40B4-BE49-F238E27FC236}">
              <a16:creationId xmlns:a16="http://schemas.microsoft.com/office/drawing/2014/main" id="{42E0406C-241E-88F9-9CD4-7C35CCB539EC}"/>
            </a:ext>
          </a:extLst>
        </xdr:cNvPr>
        <xdr:cNvSpPr>
          <a:spLocks noChangeShapeType="1"/>
        </xdr:cNvSpPr>
      </xdr:nvSpPr>
      <xdr:spPr bwMode="auto">
        <a:xfrm>
          <a:off x="4667250" y="1276350"/>
          <a:ext cx="0" cy="25527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10</xdr:col>
      <xdr:colOff>0</xdr:colOff>
      <xdr:row>67</xdr:row>
      <xdr:rowOff>0</xdr:rowOff>
    </xdr:from>
    <xdr:to>
      <xdr:col>130</xdr:col>
      <xdr:colOff>0</xdr:colOff>
      <xdr:row>67</xdr:row>
      <xdr:rowOff>0</xdr:rowOff>
    </xdr:to>
    <xdr:sp macro="" textlink="">
      <xdr:nvSpPr>
        <xdr:cNvPr id="9387" name="Line 171">
          <a:extLst>
            <a:ext uri="{FF2B5EF4-FFF2-40B4-BE49-F238E27FC236}">
              <a16:creationId xmlns:a16="http://schemas.microsoft.com/office/drawing/2014/main" id="{FCDA5BAC-54BA-B9AD-7115-222C631B2794}"/>
            </a:ext>
          </a:extLst>
        </xdr:cNvPr>
        <xdr:cNvSpPr>
          <a:spLocks noChangeShapeType="1"/>
        </xdr:cNvSpPr>
      </xdr:nvSpPr>
      <xdr:spPr bwMode="auto">
        <a:xfrm>
          <a:off x="666750" y="3829050"/>
          <a:ext cx="80010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50</xdr:col>
      <xdr:colOff>0</xdr:colOff>
      <xdr:row>67</xdr:row>
      <xdr:rowOff>0</xdr:rowOff>
    </xdr:from>
    <xdr:to>
      <xdr:col>50</xdr:col>
      <xdr:colOff>0</xdr:colOff>
      <xdr:row>70</xdr:row>
      <xdr:rowOff>0</xdr:rowOff>
    </xdr:to>
    <xdr:sp macro="" textlink="">
      <xdr:nvSpPr>
        <xdr:cNvPr id="9388" name="Line 172">
          <a:extLst>
            <a:ext uri="{FF2B5EF4-FFF2-40B4-BE49-F238E27FC236}">
              <a16:creationId xmlns:a16="http://schemas.microsoft.com/office/drawing/2014/main" id="{ED0CDD0B-7E38-B914-542A-1419237627B9}"/>
            </a:ext>
          </a:extLst>
        </xdr:cNvPr>
        <xdr:cNvSpPr>
          <a:spLocks noChangeShapeType="1"/>
        </xdr:cNvSpPr>
      </xdr:nvSpPr>
      <xdr:spPr bwMode="auto">
        <a:xfrm>
          <a:off x="3333750" y="3829050"/>
          <a:ext cx="0" cy="1714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30</xdr:col>
      <xdr:colOff>0</xdr:colOff>
      <xdr:row>67</xdr:row>
      <xdr:rowOff>0</xdr:rowOff>
    </xdr:from>
    <xdr:to>
      <xdr:col>30</xdr:col>
      <xdr:colOff>0</xdr:colOff>
      <xdr:row>70</xdr:row>
      <xdr:rowOff>0</xdr:rowOff>
    </xdr:to>
    <xdr:sp macro="" textlink="">
      <xdr:nvSpPr>
        <xdr:cNvPr id="9389" name="Line 173">
          <a:extLst>
            <a:ext uri="{FF2B5EF4-FFF2-40B4-BE49-F238E27FC236}">
              <a16:creationId xmlns:a16="http://schemas.microsoft.com/office/drawing/2014/main" id="{EC7807D7-1C8D-7137-0EEF-1D74A37C5ECB}"/>
            </a:ext>
          </a:extLst>
        </xdr:cNvPr>
        <xdr:cNvSpPr>
          <a:spLocks noChangeShapeType="1"/>
        </xdr:cNvSpPr>
      </xdr:nvSpPr>
      <xdr:spPr bwMode="auto">
        <a:xfrm>
          <a:off x="2000250" y="3829050"/>
          <a:ext cx="0" cy="1714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70</xdr:col>
      <xdr:colOff>0</xdr:colOff>
      <xdr:row>67</xdr:row>
      <xdr:rowOff>0</xdr:rowOff>
    </xdr:from>
    <xdr:to>
      <xdr:col>70</xdr:col>
      <xdr:colOff>0</xdr:colOff>
      <xdr:row>70</xdr:row>
      <xdr:rowOff>0</xdr:rowOff>
    </xdr:to>
    <xdr:sp macro="" textlink="">
      <xdr:nvSpPr>
        <xdr:cNvPr id="9390" name="Line 174">
          <a:extLst>
            <a:ext uri="{FF2B5EF4-FFF2-40B4-BE49-F238E27FC236}">
              <a16:creationId xmlns:a16="http://schemas.microsoft.com/office/drawing/2014/main" id="{2FC133BE-FBE6-F94B-F446-B07B8F8C47A7}"/>
            </a:ext>
          </a:extLst>
        </xdr:cNvPr>
        <xdr:cNvSpPr>
          <a:spLocks noChangeShapeType="1"/>
        </xdr:cNvSpPr>
      </xdr:nvSpPr>
      <xdr:spPr bwMode="auto">
        <a:xfrm>
          <a:off x="4667250" y="3829050"/>
          <a:ext cx="0" cy="1714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90</xdr:col>
      <xdr:colOff>0</xdr:colOff>
      <xdr:row>67</xdr:row>
      <xdr:rowOff>0</xdr:rowOff>
    </xdr:from>
    <xdr:to>
      <xdr:col>90</xdr:col>
      <xdr:colOff>0</xdr:colOff>
      <xdr:row>70</xdr:row>
      <xdr:rowOff>0</xdr:rowOff>
    </xdr:to>
    <xdr:sp macro="" textlink="">
      <xdr:nvSpPr>
        <xdr:cNvPr id="9391" name="Line 175">
          <a:extLst>
            <a:ext uri="{FF2B5EF4-FFF2-40B4-BE49-F238E27FC236}">
              <a16:creationId xmlns:a16="http://schemas.microsoft.com/office/drawing/2014/main" id="{07CCB7F9-2355-7F57-FD86-DDCABD901633}"/>
            </a:ext>
          </a:extLst>
        </xdr:cNvPr>
        <xdr:cNvSpPr>
          <a:spLocks noChangeShapeType="1"/>
        </xdr:cNvSpPr>
      </xdr:nvSpPr>
      <xdr:spPr bwMode="auto">
        <a:xfrm>
          <a:off x="6000750" y="3829050"/>
          <a:ext cx="0" cy="1714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130</xdr:col>
      <xdr:colOff>0</xdr:colOff>
      <xdr:row>67</xdr:row>
      <xdr:rowOff>0</xdr:rowOff>
    </xdr:from>
    <xdr:to>
      <xdr:col>130</xdr:col>
      <xdr:colOff>0</xdr:colOff>
      <xdr:row>70</xdr:row>
      <xdr:rowOff>0</xdr:rowOff>
    </xdr:to>
    <xdr:sp macro="" textlink="">
      <xdr:nvSpPr>
        <xdr:cNvPr id="9392" name="Line 176">
          <a:extLst>
            <a:ext uri="{FF2B5EF4-FFF2-40B4-BE49-F238E27FC236}">
              <a16:creationId xmlns:a16="http://schemas.microsoft.com/office/drawing/2014/main" id="{4468BDAF-B69C-B27E-2C8C-AADE9A3333D2}"/>
            </a:ext>
          </a:extLst>
        </xdr:cNvPr>
        <xdr:cNvSpPr>
          <a:spLocks noChangeShapeType="1"/>
        </xdr:cNvSpPr>
      </xdr:nvSpPr>
      <xdr:spPr bwMode="auto">
        <a:xfrm>
          <a:off x="8667750" y="3829050"/>
          <a:ext cx="0" cy="1714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110</xdr:col>
      <xdr:colOff>0</xdr:colOff>
      <xdr:row>67</xdr:row>
      <xdr:rowOff>0</xdr:rowOff>
    </xdr:from>
    <xdr:to>
      <xdr:col>110</xdr:col>
      <xdr:colOff>0</xdr:colOff>
      <xdr:row>70</xdr:row>
      <xdr:rowOff>0</xdr:rowOff>
    </xdr:to>
    <xdr:sp macro="" textlink="">
      <xdr:nvSpPr>
        <xdr:cNvPr id="9393" name="Line 177">
          <a:extLst>
            <a:ext uri="{FF2B5EF4-FFF2-40B4-BE49-F238E27FC236}">
              <a16:creationId xmlns:a16="http://schemas.microsoft.com/office/drawing/2014/main" id="{B485B306-E504-A458-73A9-87152000EF0C}"/>
            </a:ext>
          </a:extLst>
        </xdr:cNvPr>
        <xdr:cNvSpPr>
          <a:spLocks noChangeShapeType="1"/>
        </xdr:cNvSpPr>
      </xdr:nvSpPr>
      <xdr:spPr bwMode="auto">
        <a:xfrm>
          <a:off x="7334250" y="3829050"/>
          <a:ext cx="0" cy="1714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10</xdr:col>
      <xdr:colOff>0</xdr:colOff>
      <xdr:row>67</xdr:row>
      <xdr:rowOff>0</xdr:rowOff>
    </xdr:from>
    <xdr:to>
      <xdr:col>10</xdr:col>
      <xdr:colOff>0</xdr:colOff>
      <xdr:row>70</xdr:row>
      <xdr:rowOff>0</xdr:rowOff>
    </xdr:to>
    <xdr:sp macro="" textlink="">
      <xdr:nvSpPr>
        <xdr:cNvPr id="9394" name="Line 178">
          <a:extLst>
            <a:ext uri="{FF2B5EF4-FFF2-40B4-BE49-F238E27FC236}">
              <a16:creationId xmlns:a16="http://schemas.microsoft.com/office/drawing/2014/main" id="{A3ADCE10-375F-7A57-F007-987818E8B8E6}"/>
            </a:ext>
          </a:extLst>
        </xdr:cNvPr>
        <xdr:cNvSpPr>
          <a:spLocks noChangeShapeType="1"/>
        </xdr:cNvSpPr>
      </xdr:nvSpPr>
      <xdr:spPr bwMode="auto">
        <a:xfrm>
          <a:off x="666750" y="3829050"/>
          <a:ext cx="0" cy="1714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70</xdr:col>
      <xdr:colOff>0</xdr:colOff>
      <xdr:row>33</xdr:row>
      <xdr:rowOff>0</xdr:rowOff>
    </xdr:from>
    <xdr:to>
      <xdr:col>107</xdr:col>
      <xdr:colOff>9525</xdr:colOff>
      <xdr:row>33</xdr:row>
      <xdr:rowOff>0</xdr:rowOff>
    </xdr:to>
    <xdr:sp macro="" textlink="">
      <xdr:nvSpPr>
        <xdr:cNvPr id="9395" name="Line 179">
          <a:extLst>
            <a:ext uri="{FF2B5EF4-FFF2-40B4-BE49-F238E27FC236}">
              <a16:creationId xmlns:a16="http://schemas.microsoft.com/office/drawing/2014/main" id="{42163511-7CE0-1F21-35E0-E1E21ED68F5C}"/>
            </a:ext>
          </a:extLst>
        </xdr:cNvPr>
        <xdr:cNvSpPr>
          <a:spLocks noChangeShapeType="1"/>
        </xdr:cNvSpPr>
      </xdr:nvSpPr>
      <xdr:spPr bwMode="auto">
        <a:xfrm>
          <a:off x="4667250" y="1885950"/>
          <a:ext cx="24765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32</xdr:col>
      <xdr:colOff>9525</xdr:colOff>
      <xdr:row>41</xdr:row>
      <xdr:rowOff>9525</xdr:rowOff>
    </xdr:from>
    <xdr:to>
      <xdr:col>70</xdr:col>
      <xdr:colOff>0</xdr:colOff>
      <xdr:row>41</xdr:row>
      <xdr:rowOff>9525</xdr:rowOff>
    </xdr:to>
    <xdr:sp macro="" textlink="">
      <xdr:nvSpPr>
        <xdr:cNvPr id="9396" name="Line 180">
          <a:extLst>
            <a:ext uri="{FF2B5EF4-FFF2-40B4-BE49-F238E27FC236}">
              <a16:creationId xmlns:a16="http://schemas.microsoft.com/office/drawing/2014/main" id="{2BD7753C-0A33-8B61-0956-FC8B1A09705C}"/>
            </a:ext>
          </a:extLst>
        </xdr:cNvPr>
        <xdr:cNvSpPr>
          <a:spLocks noChangeShapeType="1"/>
        </xdr:cNvSpPr>
      </xdr:nvSpPr>
      <xdr:spPr bwMode="auto">
        <a:xfrm>
          <a:off x="2143125" y="2352675"/>
          <a:ext cx="25241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32</xdr:col>
      <xdr:colOff>9525</xdr:colOff>
      <xdr:row>41</xdr:row>
      <xdr:rowOff>9525</xdr:rowOff>
    </xdr:from>
    <xdr:to>
      <xdr:col>32</xdr:col>
      <xdr:colOff>9525</xdr:colOff>
      <xdr:row>44</xdr:row>
      <xdr:rowOff>9525</xdr:rowOff>
    </xdr:to>
    <xdr:sp macro="" textlink="">
      <xdr:nvSpPr>
        <xdr:cNvPr id="9397" name="Line 181">
          <a:extLst>
            <a:ext uri="{FF2B5EF4-FFF2-40B4-BE49-F238E27FC236}">
              <a16:creationId xmlns:a16="http://schemas.microsoft.com/office/drawing/2014/main" id="{666C7F72-DEEB-42A1-AB6F-2A12B684F264}"/>
            </a:ext>
          </a:extLst>
        </xdr:cNvPr>
        <xdr:cNvSpPr>
          <a:spLocks noChangeShapeType="1"/>
        </xdr:cNvSpPr>
      </xdr:nvSpPr>
      <xdr:spPr bwMode="auto">
        <a:xfrm>
          <a:off x="2143125" y="2352675"/>
          <a:ext cx="0" cy="1714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107</xdr:col>
      <xdr:colOff>9525</xdr:colOff>
      <xdr:row>33</xdr:row>
      <xdr:rowOff>0</xdr:rowOff>
    </xdr:from>
    <xdr:to>
      <xdr:col>107</xdr:col>
      <xdr:colOff>9525</xdr:colOff>
      <xdr:row>36</xdr:row>
      <xdr:rowOff>0</xdr:rowOff>
    </xdr:to>
    <xdr:sp macro="" textlink="">
      <xdr:nvSpPr>
        <xdr:cNvPr id="9398" name="Line 182">
          <a:extLst>
            <a:ext uri="{FF2B5EF4-FFF2-40B4-BE49-F238E27FC236}">
              <a16:creationId xmlns:a16="http://schemas.microsoft.com/office/drawing/2014/main" id="{734291C1-5EDC-A3C8-26C6-68E3AED45ED5}"/>
            </a:ext>
          </a:extLst>
        </xdr:cNvPr>
        <xdr:cNvSpPr>
          <a:spLocks noChangeShapeType="1"/>
        </xdr:cNvSpPr>
      </xdr:nvSpPr>
      <xdr:spPr bwMode="auto">
        <a:xfrm>
          <a:off x="7143750" y="1885950"/>
          <a:ext cx="0" cy="1714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2F0000" mc:Ignorable="a14" a14:legacySpreadsheetColorIndex="47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0" cap="flat" cmpd="sng" algn="ctr">
              <a:solidFill>
                <a:srgbClr xmlns:mc="http://schemas.openxmlformats.org/markup-compatibility/2006" val="400000" mc:Ignorable="a14" a14:legacySpreadsheetColorIndex="64"/>
              </a:solidFill>
              <a:prstDash val="solid"/>
              <a:round/>
              <a:headEnd type="none" w="med" len="med"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2F0000" mc:Ignorable="a14" a14:legacySpreadsheetColorIndex="47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0" cap="flat" cmpd="sng" algn="ctr">
              <a:solidFill>
                <a:srgbClr xmlns:mc="http://schemas.openxmlformats.org/markup-compatibility/2006" val="400000" mc:Ignorable="a14" a14:legacySpreadsheetColorIndex="64"/>
              </a:solidFill>
              <a:prstDash val="solid"/>
              <a:round/>
              <a:headEnd type="none" w="med" len="med"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0.bin"/><Relationship Id="rId5" Type="http://schemas.openxmlformats.org/officeDocument/2006/relationships/image" Target="../media/image11.emf"/><Relationship Id="rId4" Type="http://schemas.openxmlformats.org/officeDocument/2006/relationships/oleObject" Target="../embeddings/oleObject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37.bin"/><Relationship Id="rId5" Type="http://schemas.openxmlformats.org/officeDocument/2006/relationships/image" Target="../media/image12.emf"/><Relationship Id="rId4" Type="http://schemas.openxmlformats.org/officeDocument/2006/relationships/oleObject" Target="../embeddings/oleObject2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7.xml"/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E392DD-6077-4FBC-839C-2275ED75487A}">
  <dimension ref="A1"/>
  <sheetViews>
    <sheetView tabSelected="1" workbookViewId="0">
      <selection activeCell="B48" sqref="B48"/>
    </sheetView>
  </sheetViews>
  <sheetFormatPr baseColWidth="10" defaultRowHeight="12.75" x14ac:dyDescent="0.2"/>
  <cols>
    <col min="1" max="8" width="8.7109375" customWidth="1"/>
    <col min="9" max="9" width="12.5703125" customWidth="1"/>
    <col min="10" max="10" width="9.5703125" customWidth="1"/>
    <col min="11" max="11" width="8.7109375" customWidth="1"/>
  </cols>
  <sheetData/>
  <phoneticPr fontId="15" type="noConversion"/>
  <pageMargins left="0.31496062992125984" right="0.51181102362204722" top="0.78740157480314965" bottom="0.74803149606299213" header="0.51181102362204722" footer="0.39370078740157483"/>
  <pageSetup paperSize="9" orientation="portrait" r:id="rId1"/>
  <headerFooter alignWithMargins="0">
    <oddFooter>&amp;C&amp;A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F8AE9B-EA55-43B1-879A-3EE039519CB0}">
  <dimension ref="A1:H30"/>
  <sheetViews>
    <sheetView workbookViewId="0">
      <selection activeCell="G61" sqref="G61"/>
    </sheetView>
  </sheetViews>
  <sheetFormatPr baseColWidth="10" defaultRowHeight="12.75" x14ac:dyDescent="0.2"/>
  <cols>
    <col min="1" max="1" width="24.28515625" customWidth="1"/>
    <col min="2" max="8" width="9.28515625" customWidth="1"/>
  </cols>
  <sheetData>
    <row r="1" spans="1:8" ht="15.75" x14ac:dyDescent="0.25">
      <c r="G1" s="193"/>
    </row>
    <row r="2" spans="1:8" ht="15.75" x14ac:dyDescent="0.25">
      <c r="A2" s="193"/>
    </row>
    <row r="3" spans="1:8" ht="15.75" x14ac:dyDescent="0.25">
      <c r="A3" s="193"/>
    </row>
    <row r="4" spans="1:8" ht="13.5" thickBot="1" x14ac:dyDescent="0.25"/>
    <row r="5" spans="1:8" x14ac:dyDescent="0.2">
      <c r="A5" s="608"/>
      <c r="B5" s="744" t="s">
        <v>761</v>
      </c>
      <c r="C5" s="747" t="s">
        <v>763</v>
      </c>
      <c r="D5" s="744" t="s">
        <v>761</v>
      </c>
      <c r="E5" s="609"/>
      <c r="F5" s="609"/>
      <c r="G5" s="610"/>
      <c r="H5" s="611"/>
    </row>
    <row r="6" spans="1:8" x14ac:dyDescent="0.2">
      <c r="A6" s="612" t="s">
        <v>55</v>
      </c>
      <c r="B6" s="745" t="s">
        <v>680</v>
      </c>
      <c r="C6" s="748" t="s">
        <v>764</v>
      </c>
      <c r="D6" s="745" t="s">
        <v>680</v>
      </c>
      <c r="E6" s="613" t="s">
        <v>820</v>
      </c>
      <c r="F6" s="614"/>
      <c r="G6" s="539"/>
      <c r="H6" s="615">
        <v>2001</v>
      </c>
    </row>
    <row r="7" spans="1:8" ht="13.5" thickBot="1" x14ac:dyDescent="0.25">
      <c r="A7" s="616"/>
      <c r="B7" s="746" t="s">
        <v>762</v>
      </c>
      <c r="C7" s="749" t="s">
        <v>682</v>
      </c>
      <c r="D7" s="746" t="s">
        <v>865</v>
      </c>
      <c r="E7" s="551" t="s">
        <v>56</v>
      </c>
      <c r="F7" s="551" t="s">
        <v>57</v>
      </c>
      <c r="G7" s="619" t="s">
        <v>41</v>
      </c>
      <c r="H7" s="620"/>
    </row>
    <row r="8" spans="1:8" ht="12.75" customHeight="1" x14ac:dyDescent="0.2">
      <c r="A8" s="217"/>
      <c r="E8" s="8"/>
      <c r="F8" s="8"/>
      <c r="G8" s="216"/>
      <c r="H8" s="432"/>
    </row>
    <row r="9" spans="1:8" ht="15" customHeight="1" x14ac:dyDescent="0.2">
      <c r="A9" s="10" t="s">
        <v>58</v>
      </c>
      <c r="B9" s="723">
        <v>7</v>
      </c>
      <c r="C9" s="724"/>
      <c r="D9" s="723">
        <v>7</v>
      </c>
      <c r="E9" s="724">
        <v>6</v>
      </c>
      <c r="F9" s="723">
        <v>0.75</v>
      </c>
      <c r="G9" s="409">
        <v>6.75</v>
      </c>
      <c r="H9" s="725">
        <v>6.75</v>
      </c>
    </row>
    <row r="10" spans="1:8" ht="15" customHeight="1" x14ac:dyDescent="0.2">
      <c r="A10" s="9" t="s">
        <v>59</v>
      </c>
      <c r="B10" s="46">
        <v>7.5</v>
      </c>
      <c r="C10" s="45"/>
      <c r="D10" s="46">
        <v>8.1999999999999993</v>
      </c>
      <c r="E10" s="45">
        <v>3</v>
      </c>
      <c r="F10" s="46">
        <v>4.0999999999999996</v>
      </c>
      <c r="G10" s="409">
        <v>7.1</v>
      </c>
      <c r="H10" s="725">
        <v>6.5</v>
      </c>
    </row>
    <row r="11" spans="1:8" ht="15" customHeight="1" x14ac:dyDescent="0.2">
      <c r="A11" s="11" t="s">
        <v>60</v>
      </c>
      <c r="B11" s="46">
        <v>10</v>
      </c>
      <c r="C11" s="45"/>
      <c r="D11" s="46">
        <v>10</v>
      </c>
      <c r="E11" s="45">
        <v>6</v>
      </c>
      <c r="F11" s="46">
        <v>5</v>
      </c>
      <c r="G11" s="409">
        <v>11</v>
      </c>
      <c r="H11" s="725">
        <v>9.8000000000000007</v>
      </c>
    </row>
    <row r="12" spans="1:8" ht="15" customHeight="1" x14ac:dyDescent="0.2">
      <c r="A12" s="9" t="s">
        <v>61</v>
      </c>
      <c r="B12" s="726"/>
      <c r="C12" s="45"/>
      <c r="D12" s="45"/>
      <c r="E12" s="45"/>
      <c r="F12" s="45"/>
      <c r="G12" s="409"/>
      <c r="H12" s="725"/>
    </row>
    <row r="13" spans="1:8" ht="15" customHeight="1" x14ac:dyDescent="0.2">
      <c r="A13" s="9" t="s">
        <v>62</v>
      </c>
      <c r="B13" s="726">
        <v>2.2000000000000002</v>
      </c>
      <c r="C13" s="726">
        <v>0.3</v>
      </c>
      <c r="D13" s="726">
        <v>2.2000000000000002</v>
      </c>
      <c r="E13" s="726">
        <v>1</v>
      </c>
      <c r="F13" s="46">
        <v>1.5</v>
      </c>
      <c r="G13" s="727">
        <v>2.5</v>
      </c>
      <c r="H13" s="728">
        <v>3.2</v>
      </c>
    </row>
    <row r="14" spans="1:8" ht="15" customHeight="1" x14ac:dyDescent="0.2">
      <c r="A14" s="9" t="s">
        <v>63</v>
      </c>
      <c r="B14" s="726">
        <v>41.6</v>
      </c>
      <c r="C14" s="726"/>
      <c r="D14" s="726">
        <v>41.6</v>
      </c>
      <c r="E14" s="726">
        <v>3</v>
      </c>
      <c r="F14" s="46">
        <v>19.2</v>
      </c>
      <c r="G14" s="729">
        <v>22.2</v>
      </c>
      <c r="H14" s="730">
        <v>23.7</v>
      </c>
    </row>
    <row r="15" spans="1:8" ht="15" customHeight="1" x14ac:dyDescent="0.2">
      <c r="A15" s="11" t="s">
        <v>64</v>
      </c>
      <c r="B15" s="46">
        <v>9</v>
      </c>
      <c r="C15" s="45"/>
      <c r="D15" s="46">
        <v>9</v>
      </c>
      <c r="E15" s="45">
        <v>3</v>
      </c>
      <c r="F15" s="46">
        <v>6.1</v>
      </c>
      <c r="G15" s="409">
        <v>9.1</v>
      </c>
      <c r="H15" s="725">
        <v>10.35</v>
      </c>
    </row>
    <row r="16" spans="1:8" ht="15" customHeight="1" x14ac:dyDescent="0.2">
      <c r="A16" s="11" t="s">
        <v>65</v>
      </c>
      <c r="B16" s="46">
        <v>12</v>
      </c>
      <c r="C16" s="45"/>
      <c r="D16" s="46">
        <v>12</v>
      </c>
      <c r="E16" s="45">
        <v>5</v>
      </c>
      <c r="F16" s="46">
        <v>4.9000000000000004</v>
      </c>
      <c r="G16" s="409">
        <v>9.9</v>
      </c>
      <c r="H16" s="725">
        <v>8.9499999999999993</v>
      </c>
    </row>
    <row r="17" spans="1:8" ht="15" customHeight="1" x14ac:dyDescent="0.2">
      <c r="A17" s="11" t="s">
        <v>66</v>
      </c>
      <c r="B17" s="46">
        <v>5</v>
      </c>
      <c r="C17" s="45"/>
      <c r="D17" s="46">
        <v>5</v>
      </c>
      <c r="E17" s="45">
        <v>5</v>
      </c>
      <c r="F17" s="46"/>
      <c r="G17" s="409">
        <v>5</v>
      </c>
      <c r="H17" s="725">
        <v>6</v>
      </c>
    </row>
    <row r="18" spans="1:8" ht="15" customHeight="1" x14ac:dyDescent="0.2">
      <c r="A18" s="11" t="s">
        <v>787</v>
      </c>
      <c r="B18" s="46">
        <v>1.8</v>
      </c>
      <c r="C18" s="45">
        <v>0.2</v>
      </c>
      <c r="D18" s="46">
        <v>1.8</v>
      </c>
      <c r="E18" s="45">
        <v>2</v>
      </c>
      <c r="F18" s="46"/>
      <c r="G18" s="409">
        <v>2</v>
      </c>
      <c r="H18" s="725">
        <v>1.9</v>
      </c>
    </row>
    <row r="19" spans="1:8" ht="15" customHeight="1" x14ac:dyDescent="0.2">
      <c r="A19" s="281" t="s">
        <v>786</v>
      </c>
      <c r="B19" s="731">
        <v>10</v>
      </c>
      <c r="C19" s="731"/>
      <c r="D19" s="731">
        <v>10</v>
      </c>
      <c r="E19" s="731">
        <v>10</v>
      </c>
      <c r="F19" s="731"/>
      <c r="G19" s="409">
        <v>10</v>
      </c>
      <c r="H19" s="725">
        <v>10</v>
      </c>
    </row>
    <row r="20" spans="1:8" ht="15" customHeight="1" x14ac:dyDescent="0.2">
      <c r="A20" s="11" t="s">
        <v>67</v>
      </c>
      <c r="B20" s="46">
        <v>14.5</v>
      </c>
      <c r="C20" s="45"/>
      <c r="D20" s="46">
        <v>14.5</v>
      </c>
      <c r="E20" s="45">
        <v>11</v>
      </c>
      <c r="F20" s="46">
        <v>3.4</v>
      </c>
      <c r="G20" s="409">
        <v>14.4</v>
      </c>
      <c r="H20" s="725">
        <v>13.45</v>
      </c>
    </row>
    <row r="21" spans="1:8" ht="15" customHeight="1" x14ac:dyDescent="0.2">
      <c r="A21" s="11" t="s">
        <v>68</v>
      </c>
      <c r="B21" s="46">
        <v>21</v>
      </c>
      <c r="C21" s="45"/>
      <c r="D21" s="46">
        <v>22</v>
      </c>
      <c r="E21" s="45">
        <v>18</v>
      </c>
      <c r="F21" s="732">
        <v>0.5</v>
      </c>
      <c r="G21" s="409">
        <v>18.5</v>
      </c>
      <c r="H21" s="725">
        <v>16</v>
      </c>
    </row>
    <row r="22" spans="1:8" ht="15" customHeight="1" x14ac:dyDescent="0.2">
      <c r="A22" s="280" t="s">
        <v>69</v>
      </c>
      <c r="B22" s="731">
        <v>19</v>
      </c>
      <c r="C22" s="731">
        <v>2</v>
      </c>
      <c r="D22" s="731">
        <v>19</v>
      </c>
      <c r="E22" s="731">
        <v>18</v>
      </c>
      <c r="F22" s="731"/>
      <c r="G22" s="409">
        <v>18</v>
      </c>
      <c r="H22" s="725">
        <v>21</v>
      </c>
    </row>
    <row r="23" spans="1:8" ht="15" customHeight="1" x14ac:dyDescent="0.2">
      <c r="A23" s="223" t="s">
        <v>70</v>
      </c>
      <c r="B23" s="45"/>
      <c r="C23" s="45"/>
      <c r="D23" s="45"/>
      <c r="E23" s="45"/>
      <c r="F23" s="45"/>
      <c r="G23" s="409"/>
      <c r="H23" s="725"/>
    </row>
    <row r="24" spans="1:8" ht="15" customHeight="1" x14ac:dyDescent="0.2">
      <c r="A24" s="11" t="s">
        <v>71</v>
      </c>
      <c r="B24" s="46">
        <v>6</v>
      </c>
      <c r="C24" s="45"/>
      <c r="D24" s="46">
        <v>6</v>
      </c>
      <c r="E24" s="45">
        <v>4</v>
      </c>
      <c r="F24" s="46">
        <v>0.5</v>
      </c>
      <c r="G24" s="409">
        <v>4.5</v>
      </c>
      <c r="H24" s="725">
        <v>5.5</v>
      </c>
    </row>
    <row r="25" spans="1:8" ht="15" customHeight="1" x14ac:dyDescent="0.2">
      <c r="A25" s="9" t="s">
        <v>72</v>
      </c>
      <c r="B25" s="46">
        <v>8</v>
      </c>
      <c r="C25" s="45"/>
      <c r="D25" s="46">
        <v>8</v>
      </c>
      <c r="E25" s="45">
        <v>5</v>
      </c>
      <c r="F25" s="46">
        <v>2.65</v>
      </c>
      <c r="G25" s="409">
        <v>7.65</v>
      </c>
      <c r="H25" s="725">
        <v>7.1</v>
      </c>
    </row>
    <row r="26" spans="1:8" ht="15" customHeight="1" thickBot="1" x14ac:dyDescent="0.25">
      <c r="A26" s="750" t="s">
        <v>73</v>
      </c>
      <c r="B26" s="733">
        <v>10</v>
      </c>
      <c r="C26" s="734"/>
      <c r="D26" s="733">
        <v>10</v>
      </c>
      <c r="E26" s="734">
        <v>9</v>
      </c>
      <c r="F26" s="733"/>
      <c r="G26" s="735">
        <v>9</v>
      </c>
      <c r="H26" s="736">
        <v>9</v>
      </c>
    </row>
    <row r="27" spans="1:8" ht="15" customHeight="1" thickBot="1" x14ac:dyDescent="0.25">
      <c r="A27" s="594" t="s">
        <v>41</v>
      </c>
      <c r="B27" s="737">
        <f t="shared" ref="B27:H27" si="0">SUM(B9:B26)</f>
        <v>184.6</v>
      </c>
      <c r="C27" s="737">
        <f t="shared" si="0"/>
        <v>2.5</v>
      </c>
      <c r="D27" s="737">
        <f t="shared" si="0"/>
        <v>186.3</v>
      </c>
      <c r="E27" s="737">
        <f t="shared" si="0"/>
        <v>109</v>
      </c>
      <c r="F27" s="737">
        <f t="shared" si="0"/>
        <v>48.599999999999994</v>
      </c>
      <c r="G27" s="738">
        <f t="shared" si="0"/>
        <v>157.6</v>
      </c>
      <c r="H27" s="739">
        <f t="shared" si="0"/>
        <v>159.20000000000002</v>
      </c>
    </row>
    <row r="28" spans="1:8" ht="15" customHeight="1" x14ac:dyDescent="0.2">
      <c r="A28" s="17"/>
      <c r="B28" s="18"/>
      <c r="C28" s="18"/>
      <c r="D28" s="18"/>
      <c r="E28" s="18"/>
      <c r="F28" s="18"/>
      <c r="G28" s="18"/>
      <c r="H28" s="18"/>
    </row>
    <row r="29" spans="1:8" ht="15" customHeight="1" x14ac:dyDescent="0.2">
      <c r="A29" s="743" t="s">
        <v>61</v>
      </c>
      <c r="B29" s="373" t="s">
        <v>759</v>
      </c>
      <c r="C29" s="373"/>
      <c r="D29" s="373"/>
      <c r="E29" s="373"/>
      <c r="F29" s="373"/>
      <c r="G29" s="373"/>
      <c r="H29" s="374"/>
    </row>
    <row r="30" spans="1:8" ht="15" customHeight="1" x14ac:dyDescent="0.2">
      <c r="A30" s="740"/>
      <c r="B30" s="741" t="s">
        <v>760</v>
      </c>
      <c r="C30" s="741"/>
      <c r="D30" s="741"/>
      <c r="E30" s="741"/>
      <c r="F30" s="741"/>
      <c r="G30" s="741"/>
      <c r="H30" s="742"/>
    </row>
  </sheetData>
  <phoneticPr fontId="15" type="noConversion"/>
  <pageMargins left="0.31496062992125984" right="0.51181102362204722" top="0.78740157480314965" bottom="0.74803149606299213" header="0.51181102362204722" footer="0.39370078740157483"/>
  <pageSetup paperSize="9" orientation="portrait" copies="2" r:id="rId1"/>
  <headerFooter alignWithMargins="0">
    <oddFooter>&amp;C&amp;A</oddFooter>
  </headerFooter>
  <drawing r:id="rId2"/>
  <legacyDrawing r:id="rId3"/>
  <oleObjects>
    <mc:AlternateContent xmlns:mc="http://schemas.openxmlformats.org/markup-compatibility/2006">
      <mc:Choice Requires="x14">
        <oleObject progId="Word.Document.6" shapeId="11268" r:id="rId4">
          <objectPr defaultSize="0" autoLine="0" autoPict="0" r:id="rId5">
            <anchor moveWithCells="1">
              <from>
                <xdr:col>0</xdr:col>
                <xdr:colOff>38100</xdr:colOff>
                <xdr:row>31</xdr:row>
                <xdr:rowOff>133350</xdr:rowOff>
              </from>
              <to>
                <xdr:col>7</xdr:col>
                <xdr:colOff>504825</xdr:colOff>
                <xdr:row>36</xdr:row>
                <xdr:rowOff>19050</xdr:rowOff>
              </to>
            </anchor>
          </objectPr>
        </oleObject>
      </mc:Choice>
      <mc:Fallback>
        <oleObject progId="Word.Document.6" shapeId="11268" r:id="rId4"/>
      </mc:Fallback>
    </mc:AlternateContent>
  </oleObjec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00DBF6-C97A-49B5-8277-86986B98C017}">
  <dimension ref="A1:L95"/>
  <sheetViews>
    <sheetView topLeftCell="A83" workbookViewId="0">
      <selection activeCell="G61" sqref="G61"/>
    </sheetView>
  </sheetViews>
  <sheetFormatPr baseColWidth="10" defaultRowHeight="12.75" x14ac:dyDescent="0.2"/>
  <cols>
    <col min="7" max="7" width="13.42578125" customWidth="1"/>
  </cols>
  <sheetData>
    <row r="1" spans="1:12" x14ac:dyDescent="0.2">
      <c r="A1" s="12" t="s">
        <v>74</v>
      </c>
    </row>
    <row r="2" spans="1:12" x14ac:dyDescent="0.2">
      <c r="B2" s="177" t="s">
        <v>75</v>
      </c>
      <c r="C2" s="177" t="s">
        <v>76</v>
      </c>
      <c r="D2" s="177" t="s">
        <v>77</v>
      </c>
      <c r="E2" s="177" t="s">
        <v>78</v>
      </c>
      <c r="F2" s="177" t="s">
        <v>79</v>
      </c>
      <c r="G2" t="s">
        <v>80</v>
      </c>
      <c r="H2" t="s">
        <v>81</v>
      </c>
      <c r="I2" s="177" t="s">
        <v>773</v>
      </c>
      <c r="J2" s="177" t="s">
        <v>775</v>
      </c>
      <c r="K2" s="177" t="s">
        <v>774</v>
      </c>
      <c r="L2" s="177" t="s">
        <v>816</v>
      </c>
    </row>
    <row r="3" spans="1:12" x14ac:dyDescent="0.2">
      <c r="A3">
        <v>90</v>
      </c>
      <c r="B3" s="103">
        <v>17678</v>
      </c>
      <c r="C3" s="103">
        <v>15247</v>
      </c>
      <c r="D3" s="103">
        <v>1696</v>
      </c>
      <c r="E3" s="103">
        <v>385</v>
      </c>
      <c r="F3" s="103">
        <v>350</v>
      </c>
    </row>
    <row r="4" spans="1:12" x14ac:dyDescent="0.2">
      <c r="A4">
        <v>91</v>
      </c>
      <c r="B4" s="103">
        <v>18518</v>
      </c>
      <c r="C4" s="103">
        <v>15917</v>
      </c>
      <c r="D4" s="103">
        <v>1674</v>
      </c>
      <c r="E4" s="103">
        <v>511</v>
      </c>
      <c r="F4" s="103">
        <v>368</v>
      </c>
    </row>
    <row r="5" spans="1:12" x14ac:dyDescent="0.2">
      <c r="A5">
        <v>92</v>
      </c>
      <c r="B5" s="103">
        <v>19312</v>
      </c>
      <c r="C5" s="103">
        <v>16485</v>
      </c>
      <c r="D5" s="103">
        <v>1748</v>
      </c>
      <c r="E5" s="103">
        <v>642</v>
      </c>
      <c r="F5" s="103">
        <v>383</v>
      </c>
    </row>
    <row r="6" spans="1:12" x14ac:dyDescent="0.2">
      <c r="A6">
        <v>93</v>
      </c>
      <c r="B6" s="103">
        <v>19743</v>
      </c>
      <c r="C6" s="103">
        <v>16791</v>
      </c>
      <c r="D6" s="103">
        <v>1727</v>
      </c>
      <c r="E6" s="103">
        <v>764</v>
      </c>
      <c r="F6" s="103">
        <v>405</v>
      </c>
    </row>
    <row r="7" spans="1:12" x14ac:dyDescent="0.2">
      <c r="A7">
        <v>94</v>
      </c>
      <c r="B7" s="103">
        <v>19777</v>
      </c>
      <c r="C7" s="103">
        <v>16680</v>
      </c>
      <c r="D7" s="103">
        <v>1730</v>
      </c>
      <c r="E7" s="103">
        <v>879</v>
      </c>
      <c r="F7" s="103">
        <v>428</v>
      </c>
    </row>
    <row r="8" spans="1:12" x14ac:dyDescent="0.2">
      <c r="A8">
        <v>95</v>
      </c>
      <c r="B8" s="103">
        <v>19926</v>
      </c>
      <c r="C8" s="103">
        <v>16714</v>
      </c>
      <c r="D8" s="103">
        <v>1692</v>
      </c>
      <c r="E8" s="103">
        <v>1013</v>
      </c>
      <c r="F8" s="103">
        <v>448</v>
      </c>
      <c r="G8">
        <v>30</v>
      </c>
    </row>
    <row r="9" spans="1:12" x14ac:dyDescent="0.2">
      <c r="A9">
        <v>96</v>
      </c>
      <c r="B9" s="103">
        <v>19762</v>
      </c>
      <c r="C9" s="103">
        <v>16475</v>
      </c>
      <c r="D9" s="103">
        <v>1682</v>
      </c>
      <c r="E9" s="103">
        <v>1119</v>
      </c>
      <c r="F9" s="103">
        <v>428</v>
      </c>
      <c r="G9">
        <v>31</v>
      </c>
    </row>
    <row r="10" spans="1:12" x14ac:dyDescent="0.2">
      <c r="A10" s="103">
        <v>97</v>
      </c>
      <c r="B10" s="297">
        <v>20263</v>
      </c>
      <c r="C10" s="297">
        <v>17260</v>
      </c>
      <c r="D10" s="297">
        <v>1509</v>
      </c>
      <c r="E10" s="297">
        <v>1035</v>
      </c>
      <c r="F10" s="103">
        <v>392</v>
      </c>
      <c r="G10" s="103">
        <v>34</v>
      </c>
      <c r="H10" s="103">
        <v>33</v>
      </c>
    </row>
    <row r="11" spans="1:12" x14ac:dyDescent="0.2">
      <c r="A11" s="103">
        <v>98</v>
      </c>
      <c r="B11" s="297">
        <v>20643</v>
      </c>
      <c r="C11" s="297">
        <v>17568</v>
      </c>
      <c r="D11" s="297">
        <v>1465</v>
      </c>
      <c r="E11" s="297">
        <v>1102</v>
      </c>
      <c r="F11" s="103">
        <v>392</v>
      </c>
      <c r="G11" s="103"/>
      <c r="H11" s="103">
        <v>83</v>
      </c>
    </row>
    <row r="12" spans="1:12" x14ac:dyDescent="0.2">
      <c r="A12">
        <v>99</v>
      </c>
      <c r="B12" s="103">
        <f>SUM(C12:I12)</f>
        <v>20923</v>
      </c>
      <c r="C12" s="103">
        <v>17571</v>
      </c>
      <c r="D12" s="103">
        <v>1477</v>
      </c>
      <c r="E12" s="103">
        <v>1161</v>
      </c>
      <c r="F12">
        <v>393</v>
      </c>
      <c r="G12">
        <v>33</v>
      </c>
      <c r="H12">
        <v>131</v>
      </c>
      <c r="I12">
        <v>157</v>
      </c>
    </row>
    <row r="13" spans="1:12" x14ac:dyDescent="0.2">
      <c r="A13" s="406">
        <v>0</v>
      </c>
      <c r="B13" s="297">
        <f>SUM(C13:I13)</f>
        <v>21012</v>
      </c>
      <c r="C13" s="297">
        <v>17473</v>
      </c>
      <c r="D13" s="297">
        <v>1480</v>
      </c>
      <c r="E13" s="297">
        <v>1184</v>
      </c>
      <c r="F13" s="103">
        <v>373</v>
      </c>
      <c r="G13" s="103">
        <v>34</v>
      </c>
      <c r="H13" s="103">
        <v>181</v>
      </c>
      <c r="I13" s="103">
        <v>287</v>
      </c>
    </row>
    <row r="14" spans="1:12" x14ac:dyDescent="0.2">
      <c r="A14" s="406">
        <v>1</v>
      </c>
      <c r="B14" s="297">
        <f>SUM(C14:K14)</f>
        <v>21257</v>
      </c>
      <c r="C14" s="297">
        <v>17599</v>
      </c>
      <c r="D14" s="297">
        <v>1295</v>
      </c>
      <c r="E14" s="297">
        <v>1231</v>
      </c>
      <c r="F14" s="103">
        <v>351</v>
      </c>
      <c r="G14" s="103">
        <v>31</v>
      </c>
      <c r="H14" s="103">
        <v>216</v>
      </c>
      <c r="I14" s="103">
        <v>387</v>
      </c>
      <c r="J14" s="103">
        <v>112</v>
      </c>
      <c r="K14" s="103">
        <v>35</v>
      </c>
    </row>
    <row r="15" spans="1:12" s="103" customFormat="1" x14ac:dyDescent="0.2">
      <c r="A15" s="406">
        <v>2</v>
      </c>
      <c r="B15" s="297">
        <f>SUM(C15:L15)</f>
        <v>20919</v>
      </c>
      <c r="C15" s="297">
        <v>16887</v>
      </c>
      <c r="D15" s="297">
        <v>1255</v>
      </c>
      <c r="E15" s="297">
        <v>1340</v>
      </c>
      <c r="F15" s="103">
        <v>376</v>
      </c>
      <c r="G15" s="103">
        <v>33</v>
      </c>
      <c r="H15" s="103">
        <v>251</v>
      </c>
      <c r="I15" s="103">
        <v>460</v>
      </c>
      <c r="J15" s="103">
        <v>211</v>
      </c>
      <c r="K15" s="103">
        <v>72</v>
      </c>
      <c r="L15" s="103">
        <v>34</v>
      </c>
    </row>
    <row r="20" spans="1:12" x14ac:dyDescent="0.2">
      <c r="A20" s="12" t="s">
        <v>82</v>
      </c>
    </row>
    <row r="21" spans="1:12" x14ac:dyDescent="0.2">
      <c r="B21" s="177" t="s">
        <v>75</v>
      </c>
      <c r="C21" s="177" t="s">
        <v>76</v>
      </c>
      <c r="D21" s="177" t="s">
        <v>77</v>
      </c>
      <c r="E21" s="177" t="s">
        <v>78</v>
      </c>
      <c r="F21" s="177" t="s">
        <v>79</v>
      </c>
      <c r="G21" t="s">
        <v>80</v>
      </c>
      <c r="H21" s="177" t="s">
        <v>81</v>
      </c>
      <c r="I21" s="177" t="s">
        <v>773</v>
      </c>
      <c r="J21" s="177" t="s">
        <v>775</v>
      </c>
      <c r="K21" s="177" t="s">
        <v>774</v>
      </c>
      <c r="L21" s="177" t="s">
        <v>816</v>
      </c>
    </row>
    <row r="22" spans="1:12" x14ac:dyDescent="0.2">
      <c r="A22">
        <v>90</v>
      </c>
      <c r="B22" s="103">
        <v>34516</v>
      </c>
      <c r="C22" s="103">
        <v>22361</v>
      </c>
      <c r="D22" s="103">
        <v>9415</v>
      </c>
      <c r="E22" s="103">
        <v>1415</v>
      </c>
      <c r="F22" s="103">
        <v>1325</v>
      </c>
      <c r="J22" s="103"/>
    </row>
    <row r="23" spans="1:12" x14ac:dyDescent="0.2">
      <c r="A23">
        <v>91</v>
      </c>
      <c r="B23" s="103">
        <v>37027</v>
      </c>
      <c r="C23" s="103">
        <v>24012</v>
      </c>
      <c r="D23" s="103">
        <v>8456</v>
      </c>
      <c r="E23" s="103">
        <v>2476</v>
      </c>
      <c r="F23" s="103">
        <v>1350</v>
      </c>
      <c r="J23" s="103"/>
    </row>
    <row r="24" spans="1:12" x14ac:dyDescent="0.2">
      <c r="A24">
        <v>92</v>
      </c>
      <c r="B24" s="103">
        <v>40442</v>
      </c>
      <c r="C24" s="103">
        <v>25565</v>
      </c>
      <c r="D24" s="103">
        <v>8915</v>
      </c>
      <c r="E24" s="103">
        <v>3780</v>
      </c>
      <c r="F24" s="103">
        <v>1431</v>
      </c>
    </row>
    <row r="25" spans="1:12" x14ac:dyDescent="0.2">
      <c r="A25">
        <v>93</v>
      </c>
      <c r="B25" s="103">
        <v>44798</v>
      </c>
      <c r="C25" s="103">
        <v>27616</v>
      </c>
      <c r="D25" s="103">
        <v>9880</v>
      </c>
      <c r="E25" s="103">
        <v>4933</v>
      </c>
      <c r="F25" s="103">
        <v>1596</v>
      </c>
    </row>
    <row r="26" spans="1:12" x14ac:dyDescent="0.2">
      <c r="A26">
        <v>94</v>
      </c>
      <c r="B26" s="103">
        <v>47681</v>
      </c>
      <c r="C26" s="103">
        <v>29859</v>
      </c>
      <c r="D26" s="103">
        <v>9924</v>
      </c>
      <c r="E26" s="103">
        <v>5248</v>
      </c>
      <c r="F26" s="103">
        <v>1672</v>
      </c>
    </row>
    <row r="27" spans="1:12" x14ac:dyDescent="0.2">
      <c r="A27">
        <v>95</v>
      </c>
      <c r="B27" s="103">
        <v>46607</v>
      </c>
      <c r="C27" s="103">
        <v>28527</v>
      </c>
      <c r="D27" s="103">
        <v>9715</v>
      </c>
      <c r="E27" s="103">
        <v>5389</v>
      </c>
      <c r="F27" s="103">
        <v>1797</v>
      </c>
      <c r="G27" s="103">
        <v>1090</v>
      </c>
    </row>
    <row r="28" spans="1:12" x14ac:dyDescent="0.2">
      <c r="A28">
        <v>96</v>
      </c>
      <c r="B28" s="103">
        <v>46567</v>
      </c>
      <c r="C28" s="103">
        <v>29101</v>
      </c>
      <c r="D28" s="103">
        <v>9031</v>
      </c>
      <c r="E28" s="103">
        <v>5371</v>
      </c>
      <c r="F28" s="103">
        <v>1928</v>
      </c>
      <c r="G28" s="103">
        <v>1046</v>
      </c>
    </row>
    <row r="29" spans="1:12" x14ac:dyDescent="0.2">
      <c r="A29" s="103">
        <v>97</v>
      </c>
      <c r="B29" s="103">
        <v>46729</v>
      </c>
      <c r="C29" s="103">
        <v>30701</v>
      </c>
      <c r="D29" s="103">
        <v>8109</v>
      </c>
      <c r="E29" s="103">
        <v>4799</v>
      </c>
      <c r="F29" s="103">
        <v>1890</v>
      </c>
      <c r="G29" s="103">
        <v>1173</v>
      </c>
      <c r="H29" s="103">
        <v>57</v>
      </c>
    </row>
    <row r="30" spans="1:12" x14ac:dyDescent="0.2">
      <c r="A30" s="103">
        <v>98</v>
      </c>
      <c r="B30" s="103">
        <v>47800</v>
      </c>
      <c r="C30" s="103">
        <v>30751</v>
      </c>
      <c r="D30" s="103">
        <v>7995</v>
      </c>
      <c r="E30" s="103">
        <v>5173</v>
      </c>
      <c r="F30" s="103">
        <v>1938</v>
      </c>
      <c r="G30" s="103">
        <v>1227</v>
      </c>
      <c r="H30" s="103">
        <v>716</v>
      </c>
      <c r="I30" s="103"/>
    </row>
    <row r="31" spans="1:12" x14ac:dyDescent="0.2">
      <c r="A31">
        <v>99</v>
      </c>
      <c r="B31" s="103">
        <f>SUM(C31:I31)</f>
        <v>51658</v>
      </c>
      <c r="C31" s="103">
        <v>30853</v>
      </c>
      <c r="D31" s="103">
        <v>7950</v>
      </c>
      <c r="E31" s="103">
        <v>6104</v>
      </c>
      <c r="F31" s="103">
        <v>2059</v>
      </c>
      <c r="G31" s="103">
        <v>1091</v>
      </c>
      <c r="H31" s="103">
        <v>1219</v>
      </c>
      <c r="I31" s="103">
        <v>2382</v>
      </c>
    </row>
    <row r="32" spans="1:12" x14ac:dyDescent="0.2">
      <c r="A32" s="406">
        <v>0</v>
      </c>
      <c r="B32" s="103">
        <f>SUM(C32:I32)</f>
        <v>49268</v>
      </c>
      <c r="C32" s="103">
        <v>28350</v>
      </c>
      <c r="D32" s="103">
        <v>6309</v>
      </c>
      <c r="E32" s="103">
        <v>6431</v>
      </c>
      <c r="F32" s="103">
        <v>1958</v>
      </c>
      <c r="G32" s="103">
        <v>1012</v>
      </c>
      <c r="H32" s="103">
        <v>1324</v>
      </c>
      <c r="I32" s="103">
        <v>3884</v>
      </c>
    </row>
    <row r="33" spans="1:12" x14ac:dyDescent="0.2">
      <c r="A33" s="406">
        <v>1</v>
      </c>
      <c r="B33" s="103">
        <v>49268</v>
      </c>
      <c r="C33" s="103">
        <v>29823</v>
      </c>
      <c r="D33" s="103">
        <v>6339</v>
      </c>
      <c r="E33" s="103">
        <v>6378</v>
      </c>
      <c r="F33" s="103">
        <v>2085</v>
      </c>
      <c r="G33" s="103">
        <v>1149</v>
      </c>
      <c r="H33" s="103">
        <v>2207</v>
      </c>
      <c r="I33" s="103">
        <v>5681</v>
      </c>
      <c r="J33" s="103">
        <v>1226</v>
      </c>
      <c r="K33" s="103">
        <v>235</v>
      </c>
    </row>
    <row r="34" spans="1:12" s="103" customFormat="1" x14ac:dyDescent="0.2">
      <c r="A34" s="406">
        <v>2</v>
      </c>
      <c r="B34" s="103">
        <v>49268</v>
      </c>
      <c r="C34" s="103">
        <v>30822</v>
      </c>
      <c r="D34" s="103">
        <v>5211</v>
      </c>
      <c r="E34" s="103">
        <v>7250</v>
      </c>
      <c r="F34" s="103">
        <v>2145</v>
      </c>
      <c r="G34" s="103">
        <v>1603</v>
      </c>
      <c r="H34" s="103">
        <v>7250</v>
      </c>
      <c r="I34" s="103">
        <v>7066</v>
      </c>
      <c r="J34" s="103">
        <v>3323</v>
      </c>
      <c r="K34" s="103">
        <v>376</v>
      </c>
      <c r="L34" s="103">
        <v>153</v>
      </c>
    </row>
    <row r="38" spans="1:12" x14ac:dyDescent="0.2">
      <c r="A38" s="12" t="s">
        <v>83</v>
      </c>
      <c r="F38" s="12" t="s">
        <v>84</v>
      </c>
      <c r="G38" s="12"/>
    </row>
    <row r="39" spans="1:12" x14ac:dyDescent="0.2">
      <c r="B39" t="s">
        <v>85</v>
      </c>
      <c r="G39" s="175" t="s">
        <v>86</v>
      </c>
      <c r="H39" s="175" t="s">
        <v>87</v>
      </c>
      <c r="I39" s="175" t="s">
        <v>88</v>
      </c>
    </row>
    <row r="40" spans="1:12" x14ac:dyDescent="0.2">
      <c r="A40">
        <v>92</v>
      </c>
      <c r="B40" s="103">
        <v>3054</v>
      </c>
      <c r="F40" s="12">
        <v>1998</v>
      </c>
      <c r="G40">
        <v>55.1</v>
      </c>
      <c r="H40">
        <v>6.6</v>
      </c>
      <c r="I40">
        <v>38.299999999999997</v>
      </c>
    </row>
    <row r="41" spans="1:12" x14ac:dyDescent="0.2">
      <c r="A41">
        <v>93</v>
      </c>
      <c r="B41" s="103">
        <v>3208</v>
      </c>
      <c r="F41" s="12">
        <v>1999</v>
      </c>
      <c r="G41">
        <v>58.1</v>
      </c>
      <c r="H41">
        <v>6.1</v>
      </c>
      <c r="I41">
        <f>100-G41-H41</f>
        <v>35.799999999999997</v>
      </c>
    </row>
    <row r="42" spans="1:12" x14ac:dyDescent="0.2">
      <c r="A42">
        <v>94</v>
      </c>
      <c r="B42" s="103">
        <v>2926</v>
      </c>
      <c r="F42" s="12">
        <v>2000</v>
      </c>
      <c r="G42">
        <v>64.8</v>
      </c>
      <c r="H42">
        <v>5.2</v>
      </c>
      <c r="I42">
        <v>30</v>
      </c>
    </row>
    <row r="43" spans="1:12" x14ac:dyDescent="0.2">
      <c r="A43">
        <v>95</v>
      </c>
      <c r="B43" s="103">
        <v>3078</v>
      </c>
      <c r="F43" s="12">
        <v>2001</v>
      </c>
      <c r="G43">
        <v>67.8</v>
      </c>
      <c r="H43">
        <v>5.3</v>
      </c>
      <c r="I43">
        <v>26.9</v>
      </c>
    </row>
    <row r="44" spans="1:12" x14ac:dyDescent="0.2">
      <c r="A44">
        <v>96</v>
      </c>
      <c r="B44" s="103">
        <v>3631</v>
      </c>
      <c r="F44" s="12"/>
    </row>
    <row r="45" spans="1:12" x14ac:dyDescent="0.2">
      <c r="A45">
        <v>97</v>
      </c>
      <c r="B45" s="103">
        <v>3867</v>
      </c>
    </row>
    <row r="46" spans="1:12" x14ac:dyDescent="0.2">
      <c r="A46">
        <v>98</v>
      </c>
      <c r="B46" s="103">
        <v>4357</v>
      </c>
    </row>
    <row r="47" spans="1:12" x14ac:dyDescent="0.2">
      <c r="A47">
        <v>99</v>
      </c>
      <c r="B47" s="103">
        <v>4316</v>
      </c>
    </row>
    <row r="48" spans="1:12" x14ac:dyDescent="0.2">
      <c r="A48" s="406">
        <v>0</v>
      </c>
      <c r="B48" s="103">
        <v>4606</v>
      </c>
    </row>
    <row r="49" spans="1:2" x14ac:dyDescent="0.2">
      <c r="A49" s="406">
        <v>1</v>
      </c>
      <c r="B49" s="103">
        <v>4756</v>
      </c>
    </row>
    <row r="50" spans="1:2" x14ac:dyDescent="0.2">
      <c r="A50" s="406">
        <v>2</v>
      </c>
      <c r="B50" s="103">
        <v>5712</v>
      </c>
    </row>
    <row r="56" spans="1:2" x14ac:dyDescent="0.2">
      <c r="A56" s="12" t="s">
        <v>89</v>
      </c>
    </row>
    <row r="57" spans="1:2" x14ac:dyDescent="0.2">
      <c r="B57" t="s">
        <v>90</v>
      </c>
    </row>
    <row r="58" spans="1:2" x14ac:dyDescent="0.2">
      <c r="A58">
        <v>65</v>
      </c>
      <c r="B58">
        <v>157</v>
      </c>
    </row>
    <row r="59" spans="1:2" x14ac:dyDescent="0.2">
      <c r="A59">
        <v>66</v>
      </c>
      <c r="B59">
        <v>147</v>
      </c>
    </row>
    <row r="60" spans="1:2" x14ac:dyDescent="0.2">
      <c r="A60">
        <v>67</v>
      </c>
      <c r="B60">
        <v>156</v>
      </c>
    </row>
    <row r="61" spans="1:2" x14ac:dyDescent="0.2">
      <c r="A61">
        <v>68</v>
      </c>
      <c r="B61">
        <v>143</v>
      </c>
    </row>
    <row r="62" spans="1:2" x14ac:dyDescent="0.2">
      <c r="A62">
        <v>69</v>
      </c>
      <c r="B62">
        <v>119</v>
      </c>
    </row>
    <row r="63" spans="1:2" x14ac:dyDescent="0.2">
      <c r="A63">
        <v>70</v>
      </c>
      <c r="B63">
        <v>114</v>
      </c>
    </row>
    <row r="64" spans="1:2" x14ac:dyDescent="0.2">
      <c r="A64">
        <v>71</v>
      </c>
      <c r="B64">
        <v>180</v>
      </c>
    </row>
    <row r="65" spans="1:2" x14ac:dyDescent="0.2">
      <c r="A65">
        <v>72</v>
      </c>
      <c r="B65">
        <v>183</v>
      </c>
    </row>
    <row r="66" spans="1:2" x14ac:dyDescent="0.2">
      <c r="A66">
        <v>73</v>
      </c>
      <c r="B66">
        <v>217</v>
      </c>
    </row>
    <row r="67" spans="1:2" x14ac:dyDescent="0.2">
      <c r="A67">
        <v>74</v>
      </c>
      <c r="B67">
        <v>248</v>
      </c>
    </row>
    <row r="68" spans="1:2" x14ac:dyDescent="0.2">
      <c r="A68">
        <v>75</v>
      </c>
      <c r="B68">
        <v>296</v>
      </c>
    </row>
    <row r="69" spans="1:2" x14ac:dyDescent="0.2">
      <c r="A69">
        <v>76</v>
      </c>
      <c r="B69">
        <v>316</v>
      </c>
    </row>
    <row r="70" spans="1:2" x14ac:dyDescent="0.2">
      <c r="A70">
        <v>77</v>
      </c>
      <c r="B70">
        <v>315</v>
      </c>
    </row>
    <row r="71" spans="1:2" x14ac:dyDescent="0.2">
      <c r="A71">
        <v>78</v>
      </c>
      <c r="B71">
        <v>263</v>
      </c>
    </row>
    <row r="72" spans="1:2" x14ac:dyDescent="0.2">
      <c r="A72">
        <v>79</v>
      </c>
      <c r="B72">
        <v>269</v>
      </c>
    </row>
    <row r="73" spans="1:2" x14ac:dyDescent="0.2">
      <c r="A73">
        <v>80</v>
      </c>
      <c r="B73">
        <v>278</v>
      </c>
    </row>
    <row r="74" spans="1:2" x14ac:dyDescent="0.2">
      <c r="A74">
        <v>81</v>
      </c>
      <c r="B74">
        <v>267</v>
      </c>
    </row>
    <row r="75" spans="1:2" x14ac:dyDescent="0.2">
      <c r="A75">
        <v>82</v>
      </c>
      <c r="B75">
        <v>283</v>
      </c>
    </row>
    <row r="76" spans="1:2" x14ac:dyDescent="0.2">
      <c r="A76">
        <v>83</v>
      </c>
      <c r="B76">
        <v>233</v>
      </c>
    </row>
    <row r="77" spans="1:2" x14ac:dyDescent="0.2">
      <c r="A77">
        <v>84</v>
      </c>
      <c r="B77">
        <v>355</v>
      </c>
    </row>
    <row r="78" spans="1:2" x14ac:dyDescent="0.2">
      <c r="A78">
        <v>85</v>
      </c>
      <c r="B78">
        <v>342</v>
      </c>
    </row>
    <row r="79" spans="1:2" x14ac:dyDescent="0.2">
      <c r="A79">
        <v>86</v>
      </c>
      <c r="B79">
        <v>375</v>
      </c>
    </row>
    <row r="80" spans="1:2" x14ac:dyDescent="0.2">
      <c r="A80">
        <v>87</v>
      </c>
      <c r="B80">
        <v>357</v>
      </c>
    </row>
    <row r="81" spans="1:2" x14ac:dyDescent="0.2">
      <c r="A81">
        <v>88</v>
      </c>
      <c r="B81">
        <v>372</v>
      </c>
    </row>
    <row r="82" spans="1:2" x14ac:dyDescent="0.2">
      <c r="A82">
        <v>89</v>
      </c>
      <c r="B82">
        <v>351</v>
      </c>
    </row>
    <row r="83" spans="1:2" x14ac:dyDescent="0.2">
      <c r="A83">
        <v>90</v>
      </c>
      <c r="B83">
        <v>302</v>
      </c>
    </row>
    <row r="84" spans="1:2" x14ac:dyDescent="0.2">
      <c r="A84">
        <v>91</v>
      </c>
      <c r="B84">
        <v>431</v>
      </c>
    </row>
    <row r="85" spans="1:2" x14ac:dyDescent="0.2">
      <c r="A85">
        <v>92</v>
      </c>
      <c r="B85">
        <v>359</v>
      </c>
    </row>
    <row r="86" spans="1:2" x14ac:dyDescent="0.2">
      <c r="A86">
        <v>93</v>
      </c>
      <c r="B86">
        <v>377</v>
      </c>
    </row>
    <row r="87" spans="1:2" x14ac:dyDescent="0.2">
      <c r="A87">
        <v>94</v>
      </c>
      <c r="B87">
        <v>256</v>
      </c>
    </row>
    <row r="88" spans="1:2" x14ac:dyDescent="0.2">
      <c r="A88">
        <v>95</v>
      </c>
      <c r="B88">
        <v>206</v>
      </c>
    </row>
    <row r="89" spans="1:2" x14ac:dyDescent="0.2">
      <c r="A89">
        <v>96</v>
      </c>
      <c r="B89">
        <v>267</v>
      </c>
    </row>
    <row r="90" spans="1:2" x14ac:dyDescent="0.2">
      <c r="A90">
        <v>97</v>
      </c>
      <c r="B90">
        <v>237</v>
      </c>
    </row>
    <row r="91" spans="1:2" x14ac:dyDescent="0.2">
      <c r="A91">
        <v>98</v>
      </c>
      <c r="B91">
        <v>235</v>
      </c>
    </row>
    <row r="92" spans="1:2" x14ac:dyDescent="0.2">
      <c r="A92">
        <v>99</v>
      </c>
      <c r="B92">
        <v>245</v>
      </c>
    </row>
    <row r="93" spans="1:2" x14ac:dyDescent="0.2">
      <c r="A93" s="406">
        <v>0</v>
      </c>
      <c r="B93">
        <v>170</v>
      </c>
    </row>
    <row r="94" spans="1:2" x14ac:dyDescent="0.2">
      <c r="A94" s="406">
        <v>1</v>
      </c>
      <c r="B94">
        <v>196</v>
      </c>
    </row>
    <row r="95" spans="1:2" x14ac:dyDescent="0.2">
      <c r="A95" s="406">
        <v>2</v>
      </c>
      <c r="B95">
        <v>190</v>
      </c>
    </row>
  </sheetData>
  <phoneticPr fontId="15" type="noConversion"/>
  <pageMargins left="0.31496062992125984" right="0.51181102362204722" top="0.78740157480314965" bottom="0.74803149606299213" header="0.51181102362204722" footer="0.39370078740157483"/>
  <pageSetup paperSize="9" orientation="portrait" r:id="rId1"/>
  <headerFooter alignWithMargins="0">
    <oddFooter>&amp;C&amp;A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4CF5FD-D312-481F-A9B6-C5F5B7F42C6E}">
  <dimension ref="A1:G50"/>
  <sheetViews>
    <sheetView topLeftCell="A33" workbookViewId="0">
      <selection activeCell="I40" sqref="I40"/>
    </sheetView>
  </sheetViews>
  <sheetFormatPr baseColWidth="10" defaultRowHeight="12.75" x14ac:dyDescent="0.2"/>
  <cols>
    <col min="7" max="7" width="18.28515625" customWidth="1"/>
    <col min="14" max="14" width="19.5703125" customWidth="1"/>
  </cols>
  <sheetData>
    <row r="1" spans="6:6" ht="15" x14ac:dyDescent="0.25">
      <c r="F1" s="178"/>
    </row>
    <row r="23" spans="1:7" x14ac:dyDescent="0.2">
      <c r="A23" s="872"/>
      <c r="B23" s="872"/>
      <c r="C23" s="872"/>
      <c r="D23" s="872"/>
      <c r="E23" s="872"/>
    </row>
    <row r="24" spans="1:7" x14ac:dyDescent="0.2">
      <c r="A24" s="873" t="s">
        <v>817</v>
      </c>
      <c r="B24" s="873"/>
      <c r="C24" s="873"/>
      <c r="D24" s="873"/>
      <c r="E24" s="873"/>
      <c r="F24" s="871"/>
      <c r="G24" s="871"/>
    </row>
    <row r="25" spans="1:7" x14ac:dyDescent="0.2">
      <c r="A25" s="871"/>
      <c r="B25" s="871"/>
      <c r="C25" s="871"/>
      <c r="D25" s="871"/>
      <c r="E25" s="871"/>
      <c r="F25" s="871"/>
      <c r="G25" s="871"/>
    </row>
    <row r="48" spans="1:5" x14ac:dyDescent="0.2">
      <c r="A48" s="166"/>
      <c r="B48" s="166"/>
      <c r="C48" s="166"/>
      <c r="D48" s="166"/>
      <c r="E48" s="166"/>
    </row>
    <row r="49" spans="1:7" x14ac:dyDescent="0.2">
      <c r="A49" s="873" t="s">
        <v>818</v>
      </c>
      <c r="B49" s="873"/>
      <c r="C49" s="873"/>
      <c r="D49" s="873"/>
      <c r="E49" s="873"/>
      <c r="F49" s="873"/>
      <c r="G49" s="871"/>
    </row>
    <row r="50" spans="1:7" x14ac:dyDescent="0.2">
      <c r="A50" s="871"/>
      <c r="B50" s="871"/>
      <c r="C50" s="871"/>
      <c r="D50" s="871"/>
      <c r="E50" s="871"/>
      <c r="F50" s="871"/>
      <c r="G50" s="871"/>
    </row>
  </sheetData>
  <phoneticPr fontId="15" type="noConversion"/>
  <pageMargins left="0.31496062992125984" right="0.51181102362204722" top="0.78740157480314965" bottom="0.74803149606299213" header="0.51181102362204722" footer="0.39370078740157483"/>
  <pageSetup paperSize="9" orientation="portrait" r:id="rId1"/>
  <headerFooter alignWithMargins="0">
    <oddFooter>&amp;C&amp;A</oddFooter>
  </headerFooter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05AD42-45C0-4F46-B2AC-06931F329474}">
  <dimension ref="A1"/>
  <sheetViews>
    <sheetView workbookViewId="0">
      <selection activeCell="G61" sqref="G61"/>
    </sheetView>
  </sheetViews>
  <sheetFormatPr baseColWidth="10" defaultRowHeight="12.75" x14ac:dyDescent="0.2"/>
  <cols>
    <col min="1" max="7" width="10.7109375" customWidth="1"/>
    <col min="8" max="8" width="11.7109375" customWidth="1"/>
    <col min="9" max="9" width="10.7109375" customWidth="1"/>
  </cols>
  <sheetData/>
  <phoneticPr fontId="15" type="noConversion"/>
  <pageMargins left="0.31496062992125984" right="0.51181102362204722" top="0.78740157480314965" bottom="0.74803149606299213" header="0.51181102362204722" footer="0.39370078740157483"/>
  <pageSetup paperSize="9" orientation="portrait" r:id="rId1"/>
  <headerFooter alignWithMargins="0">
    <oddFooter>&amp;C&amp;A</oddFooter>
  </headerFooter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CBFFC0-6407-436F-A3BF-16E5BEA852AF}">
  <dimension ref="A1:K37"/>
  <sheetViews>
    <sheetView topLeftCell="A30" workbookViewId="0">
      <selection activeCell="G61" sqref="G61"/>
    </sheetView>
  </sheetViews>
  <sheetFormatPr baseColWidth="10" defaultRowHeight="12.75" x14ac:dyDescent="0.2"/>
  <cols>
    <col min="1" max="1" width="8.7109375" customWidth="1"/>
    <col min="2" max="3" width="5.28515625" customWidth="1"/>
    <col min="4" max="5" width="9.5703125" customWidth="1"/>
    <col min="6" max="7" width="5.28515625" customWidth="1"/>
    <col min="8" max="8" width="9.5703125" customWidth="1"/>
    <col min="9" max="10" width="14.140625" customWidth="1"/>
  </cols>
  <sheetData>
    <row r="1" spans="1:10" ht="15" customHeight="1" x14ac:dyDescent="0.2"/>
    <row r="2" spans="1:10" ht="15" customHeight="1" x14ac:dyDescent="0.2"/>
    <row r="3" spans="1:10" ht="15" customHeight="1" x14ac:dyDescent="0.2"/>
    <row r="4" spans="1:10" ht="12.75" customHeight="1" x14ac:dyDescent="0.2"/>
    <row r="5" spans="1:10" ht="12.75" customHeight="1" x14ac:dyDescent="0.2">
      <c r="A5" s="12"/>
    </row>
    <row r="6" spans="1:10" ht="15" customHeight="1" x14ac:dyDescent="0.2"/>
    <row r="7" spans="1:10" ht="15" customHeight="1" x14ac:dyDescent="0.2">
      <c r="A7" s="525"/>
      <c r="B7" s="500"/>
      <c r="C7" s="500"/>
      <c r="D7" s="500"/>
      <c r="E7" s="500"/>
      <c r="F7" s="500"/>
      <c r="G7" s="505">
        <v>2000</v>
      </c>
      <c r="H7" s="506"/>
      <c r="I7" s="531">
        <v>2001</v>
      </c>
      <c r="J7" s="532">
        <v>2002</v>
      </c>
    </row>
    <row r="8" spans="1:10" ht="15" customHeight="1" x14ac:dyDescent="0.2">
      <c r="A8" s="50" t="s">
        <v>91</v>
      </c>
      <c r="B8" s="51"/>
      <c r="C8" s="51"/>
      <c r="D8" s="51"/>
      <c r="E8" s="23"/>
      <c r="F8" s="23"/>
      <c r="G8" s="284">
        <v>7158</v>
      </c>
      <c r="H8" s="285"/>
      <c r="I8" s="194">
        <v>7057</v>
      </c>
      <c r="J8" s="194">
        <v>7155</v>
      </c>
    </row>
    <row r="9" spans="1:10" ht="15" customHeight="1" x14ac:dyDescent="0.2">
      <c r="A9" s="50" t="s">
        <v>92</v>
      </c>
      <c r="B9" s="51"/>
      <c r="C9" s="51"/>
      <c r="D9" s="51"/>
      <c r="E9" s="23"/>
      <c r="F9" s="23"/>
      <c r="G9" s="284">
        <v>767</v>
      </c>
      <c r="H9" s="285"/>
      <c r="I9" s="194">
        <v>720</v>
      </c>
      <c r="J9" s="194">
        <v>798</v>
      </c>
    </row>
    <row r="10" spans="1:10" ht="15" customHeight="1" thickBot="1" x14ac:dyDescent="0.25">
      <c r="A10" s="50" t="s">
        <v>93</v>
      </c>
      <c r="B10" s="51"/>
      <c r="C10" s="51"/>
      <c r="D10" s="51"/>
      <c r="E10" s="23"/>
      <c r="F10" s="23"/>
      <c r="G10" s="284">
        <v>862</v>
      </c>
      <c r="H10" s="285"/>
      <c r="I10" s="227">
        <v>1028</v>
      </c>
      <c r="J10" s="227">
        <v>1008</v>
      </c>
    </row>
    <row r="11" spans="1:10" ht="15" customHeight="1" thickBot="1" x14ac:dyDescent="0.25">
      <c r="A11" s="499" t="s">
        <v>94</v>
      </c>
      <c r="B11" s="500"/>
      <c r="C11" s="500"/>
      <c r="D11" s="500"/>
      <c r="E11" s="490"/>
      <c r="F11" s="490"/>
      <c r="G11" s="359"/>
      <c r="H11" s="360">
        <f>SUM(G8:G10)</f>
        <v>8787</v>
      </c>
      <c r="I11" s="227">
        <f>SUM(I8:I10)</f>
        <v>8805</v>
      </c>
      <c r="J11" s="227">
        <f>SUM(J8:J10)</f>
        <v>8961</v>
      </c>
    </row>
    <row r="12" spans="1:10" ht="15" customHeight="1" x14ac:dyDescent="0.2">
      <c r="A12" s="43" t="s">
        <v>95</v>
      </c>
      <c r="B12" s="23"/>
      <c r="C12" s="23"/>
      <c r="D12" s="23"/>
      <c r="E12" s="23"/>
      <c r="F12" s="23"/>
      <c r="G12" s="196"/>
      <c r="H12" s="197">
        <v>319</v>
      </c>
      <c r="I12" s="70">
        <v>399</v>
      </c>
      <c r="J12" s="70">
        <v>400</v>
      </c>
    </row>
    <row r="13" spans="1:10" ht="10.5" customHeight="1" x14ac:dyDescent="0.2"/>
    <row r="14" spans="1:10" ht="15" customHeight="1" x14ac:dyDescent="0.2">
      <c r="A14" s="12"/>
    </row>
    <row r="15" spans="1:10" ht="15" customHeight="1" x14ac:dyDescent="0.2">
      <c r="A15" s="12"/>
    </row>
    <row r="16" spans="1:10" ht="15" customHeight="1" x14ac:dyDescent="0.2">
      <c r="A16" s="501" t="s">
        <v>40</v>
      </c>
      <c r="B16" s="372"/>
      <c r="C16" s="372"/>
      <c r="D16" s="372"/>
      <c r="E16" s="373"/>
      <c r="F16" s="373"/>
      <c r="G16" s="373"/>
      <c r="H16" s="374"/>
      <c r="I16" s="375" t="s">
        <v>96</v>
      </c>
      <c r="J16" s="361" t="s">
        <v>96</v>
      </c>
    </row>
    <row r="17" spans="1:10" ht="15" customHeight="1" x14ac:dyDescent="0.2">
      <c r="A17" s="480"/>
      <c r="B17" s="376"/>
      <c r="C17" s="376"/>
      <c r="D17" s="376"/>
      <c r="E17" s="377"/>
      <c r="F17" s="377"/>
      <c r="G17" s="377"/>
      <c r="H17" s="378"/>
      <c r="I17" s="379" t="s">
        <v>97</v>
      </c>
      <c r="J17" s="362" t="s">
        <v>98</v>
      </c>
    </row>
    <row r="18" spans="1:10" ht="15" customHeight="1" x14ac:dyDescent="0.2">
      <c r="A18" s="283">
        <v>2000</v>
      </c>
      <c r="B18" s="23" t="s">
        <v>99</v>
      </c>
      <c r="C18" s="23"/>
      <c r="D18" s="23"/>
      <c r="E18" s="367"/>
      <c r="F18" s="367"/>
      <c r="G18" s="367"/>
      <c r="H18" s="367"/>
      <c r="I18" s="196">
        <v>367334800</v>
      </c>
      <c r="J18" s="366">
        <v>1481802000</v>
      </c>
    </row>
    <row r="19" spans="1:10" ht="15" customHeight="1" x14ac:dyDescent="0.2">
      <c r="A19" s="283"/>
      <c r="B19" s="23" t="s">
        <v>100</v>
      </c>
      <c r="C19" s="23"/>
      <c r="D19" s="23"/>
      <c r="E19" s="367"/>
      <c r="F19" s="367"/>
      <c r="G19" s="367"/>
      <c r="H19" s="367"/>
      <c r="I19" s="196">
        <v>133543900</v>
      </c>
      <c r="J19" s="366">
        <v>2188271000</v>
      </c>
    </row>
    <row r="20" spans="1:10" ht="15" customHeight="1" thickBot="1" x14ac:dyDescent="0.25">
      <c r="A20" s="282"/>
      <c r="B20" s="369" t="s">
        <v>101</v>
      </c>
      <c r="C20" s="369"/>
      <c r="D20" s="369"/>
      <c r="E20" s="370"/>
      <c r="F20" s="370"/>
      <c r="G20" s="370"/>
      <c r="H20" s="380"/>
      <c r="I20" s="368">
        <f>SUM(I18:I19)</f>
        <v>500878700</v>
      </c>
      <c r="J20" s="371">
        <f>SUM(J18:J19)</f>
        <v>3670073000</v>
      </c>
    </row>
    <row r="21" spans="1:10" ht="15" customHeight="1" x14ac:dyDescent="0.2">
      <c r="A21" s="283">
        <v>2001</v>
      </c>
      <c r="B21" s="23" t="s">
        <v>99</v>
      </c>
      <c r="C21" s="23"/>
      <c r="D21" s="23"/>
      <c r="E21" s="367"/>
      <c r="F21" s="367"/>
      <c r="G21" s="367"/>
      <c r="H21" s="367"/>
      <c r="I21" s="196">
        <v>364988700</v>
      </c>
      <c r="J21" s="366">
        <v>1515400000</v>
      </c>
    </row>
    <row r="22" spans="1:10" ht="15" customHeight="1" x14ac:dyDescent="0.2">
      <c r="A22" s="283"/>
      <c r="B22" s="23" t="s">
        <v>100</v>
      </c>
      <c r="C22" s="23"/>
      <c r="D22" s="23"/>
      <c r="E22" s="367"/>
      <c r="F22" s="367"/>
      <c r="G22" s="367"/>
      <c r="H22" s="367"/>
      <c r="I22" s="196">
        <v>127793300</v>
      </c>
      <c r="J22" s="366">
        <v>2545000000</v>
      </c>
    </row>
    <row r="23" spans="1:10" ht="15" customHeight="1" thickBot="1" x14ac:dyDescent="0.25">
      <c r="A23" s="282"/>
      <c r="B23" s="369" t="s">
        <v>101</v>
      </c>
      <c r="C23" s="369"/>
      <c r="D23" s="369"/>
      <c r="E23" s="370"/>
      <c r="F23" s="370"/>
      <c r="G23" s="370"/>
      <c r="H23" s="380"/>
      <c r="I23" s="368">
        <f>SUM(I21:I22)</f>
        <v>492782000</v>
      </c>
      <c r="J23" s="371">
        <f>SUM(J21:J22)</f>
        <v>4060400000</v>
      </c>
    </row>
    <row r="24" spans="1:10" ht="15" customHeight="1" x14ac:dyDescent="0.2">
      <c r="A24" s="283">
        <v>2002</v>
      </c>
      <c r="B24" s="23" t="s">
        <v>99</v>
      </c>
      <c r="C24" s="23"/>
      <c r="D24" s="23"/>
      <c r="E24" s="367"/>
      <c r="F24" s="367"/>
      <c r="G24" s="367"/>
      <c r="H24" s="367"/>
      <c r="I24" s="196">
        <v>376159400</v>
      </c>
      <c r="J24" s="366">
        <v>1515354</v>
      </c>
    </row>
    <row r="25" spans="1:10" ht="15" customHeight="1" x14ac:dyDescent="0.2">
      <c r="A25" s="283"/>
      <c r="B25" s="23" t="s">
        <v>100</v>
      </c>
      <c r="C25" s="23"/>
      <c r="D25" s="23"/>
      <c r="E25" s="367"/>
      <c r="F25" s="367"/>
      <c r="G25" s="367"/>
      <c r="H25" s="367"/>
      <c r="I25" s="196">
        <v>171108200</v>
      </c>
      <c r="J25" s="366">
        <v>2421010</v>
      </c>
    </row>
    <row r="26" spans="1:10" ht="15" customHeight="1" thickBot="1" x14ac:dyDescent="0.25">
      <c r="A26" s="282"/>
      <c r="B26" s="369" t="s">
        <v>101</v>
      </c>
      <c r="C26" s="369"/>
      <c r="D26" s="369"/>
      <c r="E26" s="370"/>
      <c r="F26" s="370"/>
      <c r="G26" s="370"/>
      <c r="H26" s="380"/>
      <c r="I26" s="368">
        <f>SUM(I24:I25)</f>
        <v>547267600</v>
      </c>
      <c r="J26" s="371">
        <f>SUM(J24:J25)</f>
        <v>3936364</v>
      </c>
    </row>
    <row r="28" spans="1:10" ht="12.75" customHeight="1" x14ac:dyDescent="0.2"/>
    <row r="29" spans="1:10" ht="10.5" customHeight="1" x14ac:dyDescent="0.2"/>
    <row r="30" spans="1:10" ht="15" customHeight="1" x14ac:dyDescent="0.2">
      <c r="A30" s="12"/>
    </row>
    <row r="31" spans="1:10" ht="15" customHeight="1" x14ac:dyDescent="0.2"/>
    <row r="32" spans="1:10" s="42" customFormat="1" ht="15" customHeight="1" x14ac:dyDescent="0.2">
      <c r="A32" s="621" t="s">
        <v>40</v>
      </c>
      <c r="B32" s="537" t="s">
        <v>102</v>
      </c>
      <c r="C32" s="537"/>
      <c r="D32" s="537"/>
      <c r="E32" s="537"/>
      <c r="F32" s="537"/>
      <c r="G32" s="537"/>
      <c r="H32" s="537"/>
      <c r="I32" s="505" t="s">
        <v>103</v>
      </c>
      <c r="J32" s="559"/>
    </row>
    <row r="33" spans="1:11" s="42" customFormat="1" ht="15" customHeight="1" x14ac:dyDescent="0.2">
      <c r="A33" s="622"/>
      <c r="B33" s="547"/>
      <c r="C33" s="579"/>
      <c r="D33" s="549" t="s">
        <v>104</v>
      </c>
      <c r="E33" s="578" t="s">
        <v>105</v>
      </c>
      <c r="F33" s="540" t="s">
        <v>106</v>
      </c>
      <c r="G33" s="549"/>
      <c r="H33" s="579"/>
      <c r="I33" s="549" t="s">
        <v>107</v>
      </c>
      <c r="J33" s="549" t="s">
        <v>108</v>
      </c>
    </row>
    <row r="34" spans="1:11" s="42" customFormat="1" ht="15" customHeight="1" x14ac:dyDescent="0.2">
      <c r="A34" s="623"/>
      <c r="B34" s="492" t="s">
        <v>109</v>
      </c>
      <c r="C34" s="493"/>
      <c r="D34" s="493" t="s">
        <v>110</v>
      </c>
      <c r="E34" s="493" t="s">
        <v>110</v>
      </c>
      <c r="F34" s="492" t="s">
        <v>111</v>
      </c>
      <c r="G34" s="493"/>
      <c r="H34" s="493" t="s">
        <v>112</v>
      </c>
      <c r="I34" s="493" t="s">
        <v>113</v>
      </c>
      <c r="J34" s="493" t="s">
        <v>113</v>
      </c>
    </row>
    <row r="35" spans="1:11" s="42" customFormat="1" ht="15" customHeight="1" x14ac:dyDescent="0.2">
      <c r="A35" s="25">
        <v>2000</v>
      </c>
      <c r="B35" s="83">
        <v>7.0000000000000007E-2</v>
      </c>
      <c r="C35" s="22"/>
      <c r="D35" s="84">
        <v>0.09</v>
      </c>
      <c r="E35" s="84">
        <v>0.14000000000000001</v>
      </c>
      <c r="F35" s="83">
        <v>0.93</v>
      </c>
      <c r="G35" s="22"/>
      <c r="H35" s="84">
        <v>1.05</v>
      </c>
      <c r="I35" s="195">
        <v>20602143</v>
      </c>
      <c r="J35" s="195">
        <v>14780179</v>
      </c>
    </row>
    <row r="36" spans="1:11" s="42" customFormat="1" ht="15" customHeight="1" x14ac:dyDescent="0.2">
      <c r="A36" s="926">
        <v>2001</v>
      </c>
      <c r="B36" s="83">
        <v>0.05</v>
      </c>
      <c r="C36" s="22"/>
      <c r="D36" s="84">
        <v>0.08</v>
      </c>
      <c r="E36" s="84">
        <v>0.14000000000000001</v>
      </c>
      <c r="F36" s="83">
        <v>0.86</v>
      </c>
      <c r="G36" s="22"/>
      <c r="H36" s="84">
        <v>1.05</v>
      </c>
      <c r="I36" s="195">
        <v>20636621</v>
      </c>
      <c r="J36" s="195">
        <v>13939063</v>
      </c>
      <c r="K36" s="391"/>
    </row>
    <row r="37" spans="1:11" s="42" customFormat="1" ht="15" customHeight="1" x14ac:dyDescent="0.2">
      <c r="A37" s="816">
        <v>2002</v>
      </c>
      <c r="B37" s="83">
        <v>0.05</v>
      </c>
      <c r="C37" s="22"/>
      <c r="D37" s="84">
        <v>0.08</v>
      </c>
      <c r="E37" s="84">
        <v>0.14000000000000001</v>
      </c>
      <c r="F37" s="83">
        <v>0.82</v>
      </c>
      <c r="G37" s="22"/>
      <c r="H37" s="84">
        <v>1.05</v>
      </c>
      <c r="I37" s="195">
        <v>21416960</v>
      </c>
      <c r="J37" s="195">
        <v>18117849</v>
      </c>
    </row>
  </sheetData>
  <phoneticPr fontId="15" type="noConversion"/>
  <pageMargins left="0.31496062992125984" right="0.51181102362204722" top="0.78740157480314965" bottom="0.74803149606299213" header="0.51181102362204722" footer="0.39370078740157483"/>
  <pageSetup paperSize="9" orientation="portrait" r:id="rId1"/>
  <headerFooter alignWithMargins="0">
    <oddFooter>&amp;C&amp;A</oddFooter>
  </headerFooter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F401BB-B66F-48A7-9ADD-AA5A38C7045A}">
  <dimension ref="A3:F35"/>
  <sheetViews>
    <sheetView topLeftCell="A31" workbookViewId="0">
      <selection activeCell="G61" sqref="G61"/>
    </sheetView>
  </sheetViews>
  <sheetFormatPr baseColWidth="10" defaultRowHeight="12.75" x14ac:dyDescent="0.2"/>
  <cols>
    <col min="1" max="6" width="14.140625" customWidth="1"/>
  </cols>
  <sheetData>
    <row r="3" spans="1:6" x14ac:dyDescent="0.2">
      <c r="A3" s="12"/>
    </row>
    <row r="5" spans="1:6" x14ac:dyDescent="0.2">
      <c r="A5" s="501" t="s">
        <v>40</v>
      </c>
      <c r="B5" s="502"/>
      <c r="C5" s="502"/>
      <c r="D5" s="503" t="s">
        <v>114</v>
      </c>
      <c r="E5" s="533" t="s">
        <v>115</v>
      </c>
      <c r="F5" s="503"/>
    </row>
    <row r="6" spans="1:6" x14ac:dyDescent="0.2">
      <c r="A6" s="480"/>
      <c r="B6" s="490"/>
      <c r="C6" s="490"/>
      <c r="D6" s="504" t="s">
        <v>116</v>
      </c>
      <c r="E6" s="504" t="s">
        <v>117</v>
      </c>
      <c r="F6" s="504" t="s">
        <v>118</v>
      </c>
    </row>
    <row r="7" spans="1:6" ht="15" customHeight="1" x14ac:dyDescent="0.2">
      <c r="A7" s="82">
        <v>2000</v>
      </c>
      <c r="B7" s="23"/>
      <c r="C7" s="23"/>
      <c r="D7" s="88">
        <v>20747979.600000001</v>
      </c>
      <c r="E7" s="87">
        <v>-1069034.8500000001</v>
      </c>
      <c r="F7" s="87">
        <v>19678944.75</v>
      </c>
    </row>
    <row r="8" spans="1:6" ht="15" customHeight="1" x14ac:dyDescent="0.2">
      <c r="A8" s="82">
        <v>2001</v>
      </c>
      <c r="B8" s="23"/>
      <c r="C8" s="23"/>
      <c r="D8" s="88">
        <v>16218484</v>
      </c>
      <c r="E8" s="87">
        <v>-115038</v>
      </c>
      <c r="F8" s="87">
        <v>16103446</v>
      </c>
    </row>
    <row r="9" spans="1:6" ht="15" customHeight="1" x14ac:dyDescent="0.2">
      <c r="A9" s="928">
        <v>2002</v>
      </c>
      <c r="B9" s="23"/>
      <c r="C9" s="23"/>
      <c r="D9" s="88">
        <v>17996765</v>
      </c>
      <c r="E9" s="87">
        <v>-147818</v>
      </c>
      <c r="F9" s="87">
        <v>17848947</v>
      </c>
    </row>
    <row r="10" spans="1:6" ht="12.75" customHeight="1" x14ac:dyDescent="0.2">
      <c r="A10" s="247"/>
      <c r="B10" s="42"/>
      <c r="C10" s="42"/>
      <c r="D10" s="248"/>
      <c r="E10" s="248"/>
      <c r="F10" s="248"/>
    </row>
    <row r="11" spans="1:6" ht="12.75" customHeight="1" x14ac:dyDescent="0.2"/>
    <row r="29" spans="1:6" x14ac:dyDescent="0.2">
      <c r="A29" s="12"/>
    </row>
    <row r="31" spans="1:6" s="42" customFormat="1" ht="15" customHeight="1" x14ac:dyDescent="0.2">
      <c r="A31" s="573" t="s">
        <v>40</v>
      </c>
      <c r="B31" s="503" t="s">
        <v>119</v>
      </c>
      <c r="C31" s="483"/>
      <c r="D31" s="624" t="s">
        <v>120</v>
      </c>
      <c r="E31" s="483"/>
      <c r="F31" s="625" t="s">
        <v>41</v>
      </c>
    </row>
    <row r="32" spans="1:6" s="42" customFormat="1" ht="15" customHeight="1" x14ac:dyDescent="0.2">
      <c r="A32" s="581"/>
      <c r="B32" s="504" t="s">
        <v>121</v>
      </c>
      <c r="C32" s="551" t="s">
        <v>122</v>
      </c>
      <c r="D32" s="626" t="s">
        <v>121</v>
      </c>
      <c r="E32" s="551" t="s">
        <v>122</v>
      </c>
      <c r="F32" s="627" t="s">
        <v>121</v>
      </c>
    </row>
    <row r="33" spans="1:6" s="42" customFormat="1" ht="15" customHeight="1" x14ac:dyDescent="0.2">
      <c r="A33" s="24">
        <v>2000</v>
      </c>
      <c r="B33" s="85">
        <v>1688952.6</v>
      </c>
      <c r="C33" s="85">
        <v>800000</v>
      </c>
      <c r="D33" s="86">
        <v>3583993.7</v>
      </c>
      <c r="E33" s="85">
        <v>2000000</v>
      </c>
      <c r="F33" s="86">
        <v>5272946.3</v>
      </c>
    </row>
    <row r="34" spans="1:6" s="42" customFormat="1" ht="15" customHeight="1" x14ac:dyDescent="0.2">
      <c r="A34" s="24">
        <v>2001</v>
      </c>
      <c r="B34" s="85">
        <v>623588.30000000005</v>
      </c>
      <c r="C34" s="85">
        <v>1200000</v>
      </c>
      <c r="D34" s="86">
        <v>1711917</v>
      </c>
      <c r="E34" s="85">
        <v>3500000</v>
      </c>
      <c r="F34" s="86">
        <v>2335505.2999999998</v>
      </c>
    </row>
    <row r="35" spans="1:6" s="42" customFormat="1" ht="15" customHeight="1" x14ac:dyDescent="0.2">
      <c r="A35" s="927">
        <v>2002</v>
      </c>
      <c r="B35" s="85">
        <v>1527409.55</v>
      </c>
      <c r="C35" s="85">
        <v>1200000</v>
      </c>
      <c r="D35" s="86">
        <v>1218704</v>
      </c>
      <c r="E35" s="85">
        <v>5500500</v>
      </c>
      <c r="F35" s="86">
        <v>2716113.55</v>
      </c>
    </row>
  </sheetData>
  <phoneticPr fontId="15" type="noConversion"/>
  <pageMargins left="0.31496062992125984" right="0.51181102362204722" top="0.78740157480314965" bottom="0.74803149606299213" header="0.51181102362204722" footer="0.39370078740157483"/>
  <pageSetup paperSize="9" orientation="portrait" copies="2" r:id="rId1"/>
  <headerFooter alignWithMargins="0">
    <oddFooter>&amp;C&amp;A</oddFooter>
  </headerFooter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880647-2CBB-4A18-BA84-BDB873A32AEF}">
  <dimension ref="A1:O44"/>
  <sheetViews>
    <sheetView workbookViewId="0">
      <selection activeCell="O19" sqref="O19"/>
    </sheetView>
  </sheetViews>
  <sheetFormatPr baseColWidth="10" defaultRowHeight="12.75" x14ac:dyDescent="0.2"/>
  <cols>
    <col min="1" max="1" width="28.85546875" customWidth="1"/>
    <col min="2" max="2" width="9.28515625" customWidth="1"/>
    <col min="3" max="13" width="8.42578125" customWidth="1"/>
    <col min="14" max="14" width="14.85546875" hidden="1" customWidth="1"/>
  </cols>
  <sheetData>
    <row r="1" spans="1:14" x14ac:dyDescent="0.2">
      <c r="A1" s="41"/>
      <c r="B1" s="26"/>
      <c r="C1" s="27"/>
      <c r="D1" s="27"/>
      <c r="E1" s="27"/>
      <c r="F1" s="27"/>
      <c r="G1" s="28"/>
      <c r="H1" s="28"/>
      <c r="I1" s="28"/>
      <c r="J1" s="28"/>
      <c r="K1" s="28"/>
      <c r="L1" s="28"/>
      <c r="M1" s="29"/>
      <c r="N1" s="28"/>
    </row>
    <row r="3" spans="1:14" x14ac:dyDescent="0.2">
      <c r="A3" s="628"/>
      <c r="B3" s="629"/>
      <c r="C3" s="630">
        <v>1993</v>
      </c>
      <c r="D3" s="630">
        <v>1994</v>
      </c>
      <c r="E3" s="630">
        <v>1995</v>
      </c>
      <c r="F3" s="630">
        <v>1996</v>
      </c>
      <c r="G3" s="630">
        <v>1997</v>
      </c>
      <c r="H3" s="631" t="s">
        <v>123</v>
      </c>
      <c r="I3" s="631" t="s">
        <v>124</v>
      </c>
      <c r="J3" s="631" t="s">
        <v>125</v>
      </c>
      <c r="K3" s="631" t="s">
        <v>758</v>
      </c>
      <c r="L3" s="631" t="s">
        <v>875</v>
      </c>
      <c r="M3" s="929" t="s">
        <v>874</v>
      </c>
    </row>
    <row r="4" spans="1:14" x14ac:dyDescent="0.2">
      <c r="A4" s="632"/>
      <c r="B4" s="633"/>
      <c r="C4" s="634" t="s">
        <v>126</v>
      </c>
      <c r="D4" s="634" t="s">
        <v>126</v>
      </c>
      <c r="E4" s="634" t="s">
        <v>126</v>
      </c>
      <c r="F4" s="634" t="s">
        <v>126</v>
      </c>
      <c r="G4" s="634" t="s">
        <v>126</v>
      </c>
      <c r="H4" s="635" t="s">
        <v>126</v>
      </c>
      <c r="I4" s="635" t="s">
        <v>126</v>
      </c>
      <c r="J4" s="635" t="s">
        <v>126</v>
      </c>
      <c r="K4" s="635" t="s">
        <v>126</v>
      </c>
      <c r="L4" s="635" t="s">
        <v>126</v>
      </c>
      <c r="M4" s="635" t="s">
        <v>126</v>
      </c>
    </row>
    <row r="5" spans="1:14" x14ac:dyDescent="0.2">
      <c r="A5" s="146" t="s">
        <v>791</v>
      </c>
      <c r="B5" s="146"/>
      <c r="C5" s="313">
        <v>6.45</v>
      </c>
      <c r="D5" s="313">
        <v>2.31</v>
      </c>
      <c r="E5" s="313">
        <v>8.2100000000000009</v>
      </c>
      <c r="F5" s="313">
        <v>4</v>
      </c>
      <c r="G5" s="313">
        <v>7.39</v>
      </c>
      <c r="H5" s="313">
        <v>22.23</v>
      </c>
      <c r="I5" s="313">
        <v>9.2799999999999994</v>
      </c>
      <c r="J5" s="313">
        <v>18.29</v>
      </c>
      <c r="K5" s="313">
        <v>1.45</v>
      </c>
      <c r="L5" s="313">
        <v>6.43</v>
      </c>
      <c r="M5" s="313">
        <f>SUM(C5:L5)/10</f>
        <v>8.6039999999999992</v>
      </c>
    </row>
    <row r="6" spans="1:14" x14ac:dyDescent="0.2">
      <c r="A6" s="330" t="s">
        <v>127</v>
      </c>
      <c r="B6" s="318"/>
      <c r="C6" s="319">
        <v>4.8899999999999997</v>
      </c>
      <c r="D6" s="319">
        <v>2.2999999999999998</v>
      </c>
      <c r="E6" s="319">
        <v>7.33</v>
      </c>
      <c r="F6" s="319">
        <v>12.27</v>
      </c>
      <c r="G6" s="319">
        <v>14.09</v>
      </c>
      <c r="H6" s="319">
        <v>14.03</v>
      </c>
      <c r="I6" s="319">
        <v>8.1199999999999992</v>
      </c>
      <c r="J6" s="319">
        <v>2.0499999999999998</v>
      </c>
      <c r="K6" s="319">
        <v>6.56</v>
      </c>
      <c r="L6" s="319">
        <v>13.5</v>
      </c>
      <c r="M6" s="313">
        <f>SUM(C6:L6)/10</f>
        <v>8.5139999999999993</v>
      </c>
    </row>
    <row r="7" spans="1:14" x14ac:dyDescent="0.2">
      <c r="A7" s="636" t="s">
        <v>128</v>
      </c>
      <c r="B7" s="637" t="s">
        <v>129</v>
      </c>
      <c r="C7" s="638">
        <f t="shared" ref="C7:K7" si="0">C5/C6*100</f>
        <v>131.90184049079755</v>
      </c>
      <c r="D7" s="638">
        <f t="shared" si="0"/>
        <v>100.43478260869567</v>
      </c>
      <c r="E7" s="638">
        <f t="shared" si="0"/>
        <v>112.00545702592089</v>
      </c>
      <c r="F7" s="638">
        <f t="shared" si="0"/>
        <v>32.599837000814993</v>
      </c>
      <c r="G7" s="638">
        <f t="shared" si="0"/>
        <v>52.448545067423701</v>
      </c>
      <c r="H7" s="639">
        <f t="shared" si="0"/>
        <v>158.44618674269424</v>
      </c>
      <c r="I7" s="639">
        <f t="shared" si="0"/>
        <v>114.28571428571428</v>
      </c>
      <c r="J7" s="639">
        <f t="shared" si="0"/>
        <v>892.19512195121956</v>
      </c>
      <c r="K7" s="639">
        <f t="shared" si="0"/>
        <v>22.103658536585368</v>
      </c>
      <c r="L7" s="639">
        <v>47.6</v>
      </c>
      <c r="M7" s="639">
        <f>M5/M6*100</f>
        <v>101.05708245243127</v>
      </c>
    </row>
    <row r="8" spans="1:14" x14ac:dyDescent="0.2">
      <c r="A8" s="146" t="s">
        <v>130</v>
      </c>
      <c r="B8" s="314"/>
      <c r="C8" s="313">
        <v>30.5</v>
      </c>
      <c r="D8" s="313">
        <v>31.2</v>
      </c>
      <c r="E8" s="313">
        <v>31.86</v>
      </c>
      <c r="F8" s="313">
        <v>32.18</v>
      </c>
      <c r="G8" s="313">
        <v>31.03</v>
      </c>
      <c r="H8" s="313">
        <v>30.88</v>
      </c>
      <c r="I8" s="313">
        <v>33.380000000000003</v>
      </c>
      <c r="J8" s="313">
        <v>35.380000000000003</v>
      </c>
      <c r="K8" s="313">
        <v>34.57</v>
      </c>
      <c r="L8" s="313">
        <v>39.53</v>
      </c>
      <c r="M8" s="313">
        <f>SUM(C8:L8)/10</f>
        <v>33.051000000000002</v>
      </c>
    </row>
    <row r="9" spans="1:14" x14ac:dyDescent="0.2">
      <c r="A9" s="146" t="s">
        <v>131</v>
      </c>
      <c r="B9" s="314" t="s">
        <v>132</v>
      </c>
      <c r="C9" s="313">
        <v>2.79</v>
      </c>
      <c r="D9" s="313">
        <v>3.4</v>
      </c>
      <c r="E9" s="313">
        <v>0.43</v>
      </c>
      <c r="F9" s="313">
        <v>4.4000000000000004</v>
      </c>
      <c r="G9" s="313">
        <v>4.07</v>
      </c>
      <c r="H9" s="363">
        <v>-3.85</v>
      </c>
      <c r="I9" s="363">
        <v>2.02</v>
      </c>
      <c r="J9" s="363">
        <v>1.61</v>
      </c>
      <c r="K9" s="363">
        <v>0.28999999999999998</v>
      </c>
      <c r="L9" s="363">
        <v>0.12</v>
      </c>
      <c r="M9" s="313">
        <v>1.81</v>
      </c>
    </row>
    <row r="10" spans="1:14" x14ac:dyDescent="0.2">
      <c r="A10" s="31" t="s">
        <v>133</v>
      </c>
      <c r="B10" s="33"/>
      <c r="C10" s="273">
        <v>72.55</v>
      </c>
      <c r="D10" s="273">
        <v>72.66</v>
      </c>
      <c r="E10" s="273">
        <v>88.51</v>
      </c>
      <c r="F10" s="273">
        <v>80.02</v>
      </c>
      <c r="G10" s="273">
        <v>85.53</v>
      </c>
      <c r="H10" s="273">
        <v>109.72</v>
      </c>
      <c r="I10" s="273">
        <v>91.03</v>
      </c>
      <c r="J10" s="273">
        <v>104.09</v>
      </c>
      <c r="K10" s="273">
        <v>97.91</v>
      </c>
      <c r="L10" s="273">
        <v>114.36</v>
      </c>
      <c r="M10" s="313">
        <f>SUM(C10:L10)/10</f>
        <v>91.638000000000005</v>
      </c>
    </row>
    <row r="11" spans="1:14" x14ac:dyDescent="0.2">
      <c r="A11" s="636" t="s">
        <v>134</v>
      </c>
      <c r="B11" s="637" t="s">
        <v>135</v>
      </c>
      <c r="C11" s="638">
        <f>C9/C10*100</f>
        <v>3.8456237077877327</v>
      </c>
      <c r="D11" s="638">
        <f>D9/D10*100</f>
        <v>4.6793283787503439</v>
      </c>
      <c r="E11" s="638">
        <f>E9/E10*100</f>
        <v>0.4858208112077731</v>
      </c>
      <c r="F11" s="638">
        <f>F9/F10*100</f>
        <v>5.4986253436640844</v>
      </c>
      <c r="G11" s="638">
        <f>G9/G10*100</f>
        <v>4.7585642464632292</v>
      </c>
      <c r="H11" s="639">
        <v>-3.51</v>
      </c>
      <c r="I11" s="639">
        <f>I9/I10*100</f>
        <v>2.2190486652751842</v>
      </c>
      <c r="J11" s="639">
        <f>J9/J10*100</f>
        <v>1.5467383994620041</v>
      </c>
      <c r="K11" s="639">
        <f>K9/K10*100</f>
        <v>0.29619037891941574</v>
      </c>
      <c r="L11" s="639">
        <f>L9/L10*100</f>
        <v>0.1049317943336831</v>
      </c>
      <c r="M11" s="639">
        <f>M9/M10*100</f>
        <v>1.9751631419280209</v>
      </c>
    </row>
    <row r="12" spans="1:14" x14ac:dyDescent="0.2">
      <c r="A12" s="640" t="s">
        <v>136</v>
      </c>
      <c r="B12" s="641" t="s">
        <v>137</v>
      </c>
      <c r="C12" s="642">
        <f>C9/C8*100</f>
        <v>9.1475409836065573</v>
      </c>
      <c r="D12" s="642">
        <f>D9/D8*100</f>
        <v>10.897435897435898</v>
      </c>
      <c r="E12" s="642">
        <f>E9/E8*100</f>
        <v>1.3496547394852481</v>
      </c>
      <c r="F12" s="642">
        <f>F9/F8*100</f>
        <v>13.673088875077688</v>
      </c>
      <c r="G12" s="642">
        <f>G9/G8*100</f>
        <v>13.116339026748308</v>
      </c>
      <c r="H12" s="639">
        <v>-12.47</v>
      </c>
      <c r="I12" s="639">
        <f>I9/I8*100</f>
        <v>6.0515278609946073</v>
      </c>
      <c r="J12" s="639">
        <f>J9/J8*100</f>
        <v>4.5505935556811759</v>
      </c>
      <c r="K12" s="639">
        <f>K9/K8*100</f>
        <v>0.8388776395718831</v>
      </c>
      <c r="L12" s="639">
        <f>L9/L8*100</f>
        <v>0.30356691120667845</v>
      </c>
      <c r="M12" s="639">
        <f>M9/M8*100</f>
        <v>5.4763849807872678</v>
      </c>
    </row>
    <row r="13" spans="1:14" x14ac:dyDescent="0.2">
      <c r="A13" s="146" t="s">
        <v>138</v>
      </c>
      <c r="B13" s="314"/>
      <c r="C13" s="313">
        <v>122.41</v>
      </c>
      <c r="D13" s="313">
        <v>122.64</v>
      </c>
      <c r="E13" s="313">
        <v>138.97</v>
      </c>
      <c r="F13" s="313">
        <v>143.68</v>
      </c>
      <c r="G13" s="313">
        <v>137.72999999999999</v>
      </c>
      <c r="H13" s="313">
        <v>151.77000000000001</v>
      </c>
      <c r="I13" s="313">
        <v>140.27000000000001</v>
      </c>
      <c r="J13" s="313">
        <v>140.44999999999999</v>
      </c>
      <c r="K13" s="313">
        <v>179.48</v>
      </c>
      <c r="L13" s="313">
        <v>150.12</v>
      </c>
      <c r="M13" s="313">
        <f>SUM(C13:L13)/10</f>
        <v>142.75200000000001</v>
      </c>
    </row>
    <row r="14" spans="1:14" x14ac:dyDescent="0.2">
      <c r="A14" s="315" t="s">
        <v>139</v>
      </c>
      <c r="B14" s="316"/>
      <c r="C14" s="317">
        <v>102.87</v>
      </c>
      <c r="D14" s="317">
        <v>103.1</v>
      </c>
      <c r="E14" s="317">
        <v>118.54</v>
      </c>
      <c r="F14" s="317">
        <v>111.33</v>
      </c>
      <c r="G14" s="317">
        <v>108.9</v>
      </c>
      <c r="H14" s="317">
        <v>114.08</v>
      </c>
      <c r="I14" s="317">
        <v>102.84</v>
      </c>
      <c r="J14" s="317">
        <v>85.62</v>
      </c>
      <c r="K14" s="317">
        <v>124.23</v>
      </c>
      <c r="L14" s="317">
        <v>97.66</v>
      </c>
      <c r="M14" s="313">
        <f>SUM(C14:L14)/10</f>
        <v>106.917</v>
      </c>
    </row>
    <row r="15" spans="1:14" x14ac:dyDescent="0.2">
      <c r="A15" s="31" t="s">
        <v>140</v>
      </c>
      <c r="B15" s="33"/>
      <c r="C15" s="274">
        <v>11512</v>
      </c>
      <c r="D15" s="274">
        <v>11487</v>
      </c>
      <c r="E15" s="274">
        <v>11339</v>
      </c>
      <c r="F15" s="274">
        <v>11111</v>
      </c>
      <c r="G15" s="274">
        <v>11057</v>
      </c>
      <c r="H15" s="274">
        <v>11227</v>
      </c>
      <c r="I15" s="274">
        <v>11424</v>
      </c>
      <c r="J15" s="274">
        <v>11752</v>
      </c>
      <c r="K15" s="274">
        <v>11969</v>
      </c>
      <c r="L15" s="274">
        <v>12316</v>
      </c>
      <c r="M15" s="381">
        <f>SUM(C15:L15)/10</f>
        <v>11519.4</v>
      </c>
    </row>
    <row r="16" spans="1:14" x14ac:dyDescent="0.2">
      <c r="A16" s="636" t="s">
        <v>141</v>
      </c>
      <c r="B16" s="637" t="s">
        <v>142</v>
      </c>
      <c r="C16" s="643">
        <f t="shared" ref="C16:L16" si="1">(C13-C14)*1000000/C15</f>
        <v>1697.3592772758855</v>
      </c>
      <c r="D16" s="643">
        <f t="shared" si="1"/>
        <v>1701.0533646731094</v>
      </c>
      <c r="E16" s="643">
        <f t="shared" si="1"/>
        <v>1801.7461857306635</v>
      </c>
      <c r="F16" s="643">
        <f t="shared" si="1"/>
        <v>2911.5291152911536</v>
      </c>
      <c r="G16" s="643">
        <f t="shared" si="1"/>
        <v>2607.3980283982983</v>
      </c>
      <c r="H16" s="644">
        <f t="shared" si="1"/>
        <v>3357.0855972209865</v>
      </c>
      <c r="I16" s="644">
        <f t="shared" si="1"/>
        <v>3276.4355742296925</v>
      </c>
      <c r="J16" s="644">
        <f t="shared" si="1"/>
        <v>4665.5888359428172</v>
      </c>
      <c r="K16" s="644">
        <f t="shared" si="1"/>
        <v>4616.0915698888784</v>
      </c>
      <c r="L16" s="644">
        <f t="shared" si="1"/>
        <v>4259.4998376096137</v>
      </c>
      <c r="M16" s="644">
        <v>2140</v>
      </c>
    </row>
    <row r="17" spans="1:15" x14ac:dyDescent="0.2">
      <c r="A17" s="34"/>
      <c r="B17" s="27"/>
      <c r="C17" s="35"/>
      <c r="D17" s="35"/>
      <c r="E17" s="35"/>
      <c r="F17" s="35"/>
      <c r="G17" s="35"/>
      <c r="H17" s="35"/>
      <c r="I17" s="35"/>
      <c r="J17" s="35"/>
      <c r="K17" s="35"/>
      <c r="L17" s="35"/>
      <c r="M17" s="35"/>
      <c r="O17" s="32"/>
    </row>
    <row r="18" spans="1:15" x14ac:dyDescent="0.2">
      <c r="A18" s="12"/>
      <c r="B18" s="26"/>
      <c r="C18" s="36"/>
      <c r="D18" s="36"/>
      <c r="E18" s="36"/>
      <c r="F18" s="36"/>
      <c r="G18" s="36"/>
      <c r="H18" s="36"/>
      <c r="I18" s="36"/>
      <c r="J18" s="36"/>
      <c r="K18" s="36"/>
      <c r="L18" s="36"/>
      <c r="M18" s="36"/>
      <c r="O18" s="32"/>
    </row>
    <row r="19" spans="1:15" x14ac:dyDescent="0.2">
      <c r="A19" s="12"/>
      <c r="B19" s="26"/>
      <c r="C19" s="36"/>
      <c r="D19" s="36"/>
      <c r="E19" s="36"/>
      <c r="F19" s="36"/>
      <c r="G19" s="36"/>
      <c r="H19" s="36"/>
      <c r="I19" s="36"/>
      <c r="J19" s="36"/>
      <c r="K19" s="36"/>
      <c r="L19" s="36"/>
      <c r="M19" s="36"/>
      <c r="O19" s="32"/>
    </row>
    <row r="21" spans="1:15" x14ac:dyDescent="0.2">
      <c r="A21" s="37"/>
      <c r="B21" s="37"/>
      <c r="C21" s="4"/>
      <c r="D21" s="4"/>
      <c r="E21" s="4"/>
      <c r="F21" s="4"/>
      <c r="G21" s="4"/>
      <c r="H21" s="4"/>
      <c r="J21" s="37"/>
      <c r="K21" s="4"/>
      <c r="L21" s="4"/>
      <c r="M21" s="4"/>
      <c r="N21" s="4"/>
    </row>
    <row r="22" spans="1:15" x14ac:dyDescent="0.2">
      <c r="A22" s="4"/>
      <c r="B22" s="4"/>
      <c r="C22" s="4"/>
      <c r="D22" s="4"/>
      <c r="E22" s="4"/>
      <c r="F22" s="4"/>
      <c r="G22" s="4"/>
      <c r="H22" s="4"/>
      <c r="J22" s="38"/>
      <c r="K22" s="4"/>
      <c r="L22" s="4"/>
      <c r="M22" s="4"/>
      <c r="N22" s="4"/>
      <c r="O22" s="30"/>
    </row>
    <row r="23" spans="1:15" x14ac:dyDescent="0.2">
      <c r="A23" s="4"/>
      <c r="B23" s="4"/>
      <c r="C23" s="4"/>
      <c r="D23" s="4"/>
      <c r="E23" s="4"/>
      <c r="F23" s="4"/>
      <c r="G23" s="4"/>
      <c r="H23" s="4"/>
      <c r="J23" s="4"/>
      <c r="K23" s="4"/>
      <c r="L23" s="4"/>
      <c r="M23" s="4"/>
      <c r="N23" s="4"/>
    </row>
    <row r="24" spans="1:15" x14ac:dyDescent="0.2">
      <c r="A24" s="4"/>
      <c r="B24" s="4"/>
      <c r="C24" s="4"/>
      <c r="D24" s="4"/>
      <c r="E24" s="4"/>
      <c r="F24" s="4"/>
      <c r="G24" s="4"/>
      <c r="H24" s="4"/>
      <c r="J24" s="4"/>
      <c r="K24" s="4"/>
      <c r="L24" s="4"/>
      <c r="M24" s="4"/>
      <c r="N24" s="4"/>
    </row>
    <row r="25" spans="1:15" x14ac:dyDescent="0.2">
      <c r="A25" s="4"/>
      <c r="B25" s="4"/>
      <c r="C25" s="4"/>
      <c r="D25" s="4"/>
      <c r="E25" s="4"/>
      <c r="F25" s="4"/>
      <c r="G25" s="4"/>
      <c r="H25" s="4"/>
      <c r="J25" s="4"/>
      <c r="K25" s="4"/>
      <c r="L25" s="4"/>
      <c r="M25" s="4"/>
      <c r="N25" s="4"/>
    </row>
    <row r="26" spans="1:15" x14ac:dyDescent="0.2">
      <c r="A26" s="4"/>
      <c r="B26" s="4"/>
      <c r="C26" s="4"/>
      <c r="D26" s="4"/>
      <c r="E26" s="4"/>
      <c r="F26" s="4"/>
      <c r="G26" s="4"/>
      <c r="H26" s="4"/>
      <c r="J26" s="4"/>
      <c r="K26" s="4"/>
      <c r="L26" s="4"/>
      <c r="M26" s="4"/>
      <c r="N26" s="4"/>
    </row>
    <row r="27" spans="1:15" x14ac:dyDescent="0.2">
      <c r="A27" s="4"/>
      <c r="B27" s="4"/>
      <c r="C27" s="4"/>
      <c r="D27" s="39"/>
      <c r="E27" s="4"/>
      <c r="F27" s="4"/>
      <c r="G27" s="4"/>
      <c r="H27" s="4"/>
      <c r="J27" s="4"/>
      <c r="K27" s="4"/>
      <c r="L27" s="4"/>
      <c r="M27" s="4"/>
      <c r="N27" s="4"/>
    </row>
    <row r="28" spans="1:15" x14ac:dyDescent="0.2">
      <c r="A28" s="4"/>
      <c r="B28" s="4"/>
      <c r="C28" s="4"/>
      <c r="D28" s="4"/>
      <c r="E28" s="4"/>
      <c r="F28" s="4"/>
      <c r="G28" s="4"/>
      <c r="H28" s="4"/>
      <c r="J28" s="4"/>
      <c r="K28" s="4"/>
      <c r="L28" s="4"/>
      <c r="M28" s="4"/>
      <c r="N28" s="4"/>
    </row>
    <row r="29" spans="1:15" x14ac:dyDescent="0.2">
      <c r="A29" s="37"/>
      <c r="B29" s="37"/>
      <c r="C29" s="4"/>
      <c r="D29" s="4"/>
      <c r="E29" s="4"/>
      <c r="F29" s="4"/>
      <c r="G29" s="4"/>
      <c r="H29" s="4"/>
      <c r="J29" s="4"/>
      <c r="K29" s="4"/>
      <c r="L29" s="4"/>
      <c r="M29" s="4"/>
      <c r="N29" s="4"/>
    </row>
    <row r="30" spans="1:15" x14ac:dyDescent="0.2">
      <c r="A30" s="37"/>
      <c r="B30" s="37"/>
      <c r="C30" s="4"/>
      <c r="D30" s="4"/>
      <c r="E30" s="4"/>
      <c r="F30" s="4"/>
      <c r="G30" s="4"/>
      <c r="H30" s="4"/>
      <c r="J30" s="4"/>
      <c r="K30" s="4"/>
      <c r="L30" s="4"/>
      <c r="M30" s="4"/>
      <c r="N30" s="4"/>
    </row>
    <row r="31" spans="1:15" x14ac:dyDescent="0.2">
      <c r="A31" s="37"/>
      <c r="B31" s="37"/>
      <c r="C31" s="4"/>
      <c r="D31" s="4"/>
      <c r="E31" s="4"/>
      <c r="F31" s="4"/>
      <c r="G31" s="4"/>
      <c r="H31" s="4"/>
      <c r="J31" s="40"/>
      <c r="K31" s="4"/>
    </row>
    <row r="32" spans="1:15" x14ac:dyDescent="0.2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</row>
    <row r="33" spans="1:13" x14ac:dyDescent="0.2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</row>
    <row r="34" spans="1:13" x14ac:dyDescent="0.2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</row>
    <row r="35" spans="1:13" x14ac:dyDescent="0.2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</row>
    <row r="36" spans="1:13" x14ac:dyDescent="0.2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</row>
    <row r="37" spans="1:13" x14ac:dyDescent="0.2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</row>
    <row r="38" spans="1:13" x14ac:dyDescent="0.2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</row>
    <row r="39" spans="1:13" x14ac:dyDescent="0.2">
      <c r="K39" s="4"/>
    </row>
    <row r="40" spans="1:13" x14ac:dyDescent="0.2">
      <c r="K40" s="4"/>
    </row>
    <row r="41" spans="1:13" x14ac:dyDescent="0.2">
      <c r="K41" s="4"/>
    </row>
    <row r="42" spans="1:13" x14ac:dyDescent="0.2">
      <c r="K42" s="4"/>
    </row>
    <row r="43" spans="1:13" x14ac:dyDescent="0.2">
      <c r="K43" s="4"/>
    </row>
    <row r="44" spans="1:13" x14ac:dyDescent="0.2">
      <c r="K44" s="4"/>
    </row>
  </sheetData>
  <phoneticPr fontId="15" type="noConversion"/>
  <pageMargins left="0.31496062992125984" right="0.51181102362204722" top="0.78740157480314965" bottom="0.74803149606299213" header="0.51181102362204722" footer="0.39370078740157483"/>
  <pageSetup paperSize="9" orientation="landscape" r:id="rId1"/>
  <headerFooter alignWithMargins="0">
    <oddFooter>&amp;C&amp;A</oddFooter>
  </headerFooter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9DB6B6-7025-46BD-8385-670A9C74D152}">
  <dimension ref="A2:H59"/>
  <sheetViews>
    <sheetView topLeftCell="A33" workbookViewId="0">
      <selection activeCell="G61" sqref="G61"/>
    </sheetView>
  </sheetViews>
  <sheetFormatPr baseColWidth="10" defaultRowHeight="12.75" x14ac:dyDescent="0.2"/>
  <cols>
    <col min="1" max="1" width="8.7109375" customWidth="1"/>
    <col min="2" max="3" width="11.7109375" customWidth="1"/>
    <col min="4" max="4" width="9.7109375" customWidth="1"/>
    <col min="5" max="6" width="11.7109375" customWidth="1"/>
    <col min="7" max="7" width="9.7109375" customWidth="1"/>
    <col min="8" max="8" width="11.7109375" customWidth="1"/>
  </cols>
  <sheetData>
    <row r="2" spans="1:8" x14ac:dyDescent="0.2">
      <c r="A2" s="12" t="s">
        <v>1</v>
      </c>
    </row>
    <row r="3" spans="1:8" ht="8.1" customHeight="1" x14ac:dyDescent="0.2"/>
    <row r="4" spans="1:8" x14ac:dyDescent="0.2">
      <c r="A4" s="528" t="s">
        <v>40</v>
      </c>
      <c r="B4" s="528" t="s">
        <v>0</v>
      </c>
      <c r="C4" s="528" t="s">
        <v>143</v>
      </c>
      <c r="D4" s="528" t="s">
        <v>144</v>
      </c>
      <c r="E4" s="528" t="s">
        <v>1</v>
      </c>
      <c r="F4" s="528" t="s">
        <v>143</v>
      </c>
      <c r="G4" s="528" t="s">
        <v>144</v>
      </c>
      <c r="H4" s="533" t="s">
        <v>145</v>
      </c>
    </row>
    <row r="5" spans="1:8" x14ac:dyDescent="0.2">
      <c r="A5" s="534"/>
      <c r="B5" s="534"/>
      <c r="C5" s="534" t="s">
        <v>146</v>
      </c>
      <c r="D5" s="534"/>
      <c r="E5" s="534"/>
      <c r="F5" s="534"/>
      <c r="G5" s="534"/>
      <c r="H5" s="535" t="s">
        <v>147</v>
      </c>
    </row>
    <row r="6" spans="1:8" x14ac:dyDescent="0.2">
      <c r="A6" s="65">
        <v>1940</v>
      </c>
      <c r="B6" s="66">
        <v>1549</v>
      </c>
      <c r="C6" s="66">
        <v>281</v>
      </c>
      <c r="D6" s="645">
        <v>0.22159999999999999</v>
      </c>
      <c r="E6" s="66">
        <v>400</v>
      </c>
      <c r="F6" s="66">
        <v>110</v>
      </c>
      <c r="G6" s="645">
        <v>0.37930000000000003</v>
      </c>
      <c r="H6" s="199">
        <f t="shared" ref="H6:H30" si="0">B6/E6</f>
        <v>3.8725000000000001</v>
      </c>
    </row>
    <row r="7" spans="1:8" x14ac:dyDescent="0.2">
      <c r="A7" s="65">
        <v>1950</v>
      </c>
      <c r="B7" s="66">
        <v>2613</v>
      </c>
      <c r="C7" s="66">
        <f t="shared" ref="C7:C38" si="1">B7-B6</f>
        <v>1064</v>
      </c>
      <c r="D7" s="645">
        <f t="shared" ref="D7:D38" si="2">C7/B6</f>
        <v>0.68689477081988382</v>
      </c>
      <c r="E7" s="66">
        <v>728</v>
      </c>
      <c r="F7" s="66">
        <f t="shared" ref="F7:F30" si="3">E7-E6</f>
        <v>328</v>
      </c>
      <c r="G7" s="645">
        <f t="shared" ref="G7:G30" si="4">F7/E6</f>
        <v>0.82</v>
      </c>
      <c r="H7" s="199">
        <f t="shared" si="0"/>
        <v>3.5892857142857144</v>
      </c>
    </row>
    <row r="8" spans="1:8" x14ac:dyDescent="0.2">
      <c r="A8" s="65">
        <v>1951</v>
      </c>
      <c r="B8" s="66">
        <v>3167</v>
      </c>
      <c r="C8" s="66">
        <f t="shared" si="1"/>
        <v>554</v>
      </c>
      <c r="D8" s="645">
        <f t="shared" si="2"/>
        <v>0.21201683888251052</v>
      </c>
      <c r="E8" s="66">
        <v>880</v>
      </c>
      <c r="F8" s="66">
        <f t="shared" si="3"/>
        <v>152</v>
      </c>
      <c r="G8" s="645">
        <f t="shared" si="4"/>
        <v>0.2087912087912088</v>
      </c>
      <c r="H8" s="199">
        <f t="shared" si="0"/>
        <v>3.5988636363636362</v>
      </c>
    </row>
    <row r="9" spans="1:8" x14ac:dyDescent="0.2">
      <c r="A9" s="65">
        <v>1952</v>
      </c>
      <c r="B9" s="66">
        <v>3785</v>
      </c>
      <c r="C9" s="66">
        <f t="shared" si="1"/>
        <v>618</v>
      </c>
      <c r="D9" s="645">
        <f t="shared" si="2"/>
        <v>0.19513735396274076</v>
      </c>
      <c r="E9" s="66">
        <v>1057</v>
      </c>
      <c r="F9" s="66">
        <f t="shared" si="3"/>
        <v>177</v>
      </c>
      <c r="G9" s="645">
        <f t="shared" si="4"/>
        <v>0.20113636363636364</v>
      </c>
      <c r="H9" s="199">
        <f t="shared" si="0"/>
        <v>3.5808893093661305</v>
      </c>
    </row>
    <row r="10" spans="1:8" x14ac:dyDescent="0.2">
      <c r="A10" s="65">
        <v>1953</v>
      </c>
      <c r="B10" s="66">
        <v>4545</v>
      </c>
      <c r="C10" s="66">
        <f t="shared" si="1"/>
        <v>760</v>
      </c>
      <c r="D10" s="645">
        <f t="shared" si="2"/>
        <v>0.20079260237780713</v>
      </c>
      <c r="E10" s="66">
        <v>1277</v>
      </c>
      <c r="F10" s="66">
        <f t="shared" si="3"/>
        <v>220</v>
      </c>
      <c r="G10" s="645">
        <f t="shared" si="4"/>
        <v>0.20813623462630085</v>
      </c>
      <c r="H10" s="199">
        <f t="shared" si="0"/>
        <v>3.5591229444009396</v>
      </c>
    </row>
    <row r="11" spans="1:8" x14ac:dyDescent="0.2">
      <c r="A11" s="65">
        <v>1954</v>
      </c>
      <c r="B11" s="66">
        <v>5306</v>
      </c>
      <c r="C11" s="66">
        <f t="shared" si="1"/>
        <v>761</v>
      </c>
      <c r="D11" s="645">
        <f t="shared" si="2"/>
        <v>0.16743674367436745</v>
      </c>
      <c r="E11" s="66">
        <v>1577</v>
      </c>
      <c r="F11" s="66">
        <f t="shared" si="3"/>
        <v>300</v>
      </c>
      <c r="G11" s="645">
        <f t="shared" si="4"/>
        <v>0.23492560689115113</v>
      </c>
      <c r="H11" s="199">
        <f t="shared" si="0"/>
        <v>3.3646163601775525</v>
      </c>
    </row>
    <row r="12" spans="1:8" x14ac:dyDescent="0.2">
      <c r="A12" s="65">
        <v>1955</v>
      </c>
      <c r="B12" s="66">
        <v>5649</v>
      </c>
      <c r="C12" s="66">
        <f t="shared" si="1"/>
        <v>343</v>
      </c>
      <c r="D12" s="645">
        <f t="shared" si="2"/>
        <v>6.464379947229551E-2</v>
      </c>
      <c r="E12" s="66">
        <v>1785</v>
      </c>
      <c r="F12" s="66">
        <f t="shared" si="3"/>
        <v>208</v>
      </c>
      <c r="G12" s="645">
        <f t="shared" si="4"/>
        <v>0.13189600507292326</v>
      </c>
      <c r="H12" s="199">
        <f t="shared" si="0"/>
        <v>3.164705882352941</v>
      </c>
    </row>
    <row r="13" spans="1:8" x14ac:dyDescent="0.2">
      <c r="A13" s="65">
        <v>1956</v>
      </c>
      <c r="B13" s="66">
        <v>6128</v>
      </c>
      <c r="C13" s="66">
        <f t="shared" si="1"/>
        <v>479</v>
      </c>
      <c r="D13" s="645">
        <f t="shared" si="2"/>
        <v>8.4793768808638703E-2</v>
      </c>
      <c r="E13" s="66">
        <v>1910</v>
      </c>
      <c r="F13" s="66">
        <f t="shared" si="3"/>
        <v>125</v>
      </c>
      <c r="G13" s="645">
        <f t="shared" si="4"/>
        <v>7.0028011204481794E-2</v>
      </c>
      <c r="H13" s="199">
        <f t="shared" si="0"/>
        <v>3.2083769633507853</v>
      </c>
    </row>
    <row r="14" spans="1:8" x14ac:dyDescent="0.2">
      <c r="A14" s="65">
        <v>1957</v>
      </c>
      <c r="B14" s="66">
        <f>'Allg_J&amp;S2'!B5</f>
        <v>6566</v>
      </c>
      <c r="C14" s="66">
        <f t="shared" si="1"/>
        <v>438</v>
      </c>
      <c r="D14" s="645">
        <f t="shared" si="2"/>
        <v>7.1475195822454304E-2</v>
      </c>
      <c r="E14" s="66">
        <v>2020</v>
      </c>
      <c r="F14" s="66">
        <f t="shared" si="3"/>
        <v>110</v>
      </c>
      <c r="G14" s="645">
        <f t="shared" si="4"/>
        <v>5.7591623036649213E-2</v>
      </c>
      <c r="H14" s="199">
        <f t="shared" si="0"/>
        <v>3.2504950495049503</v>
      </c>
    </row>
    <row r="15" spans="1:8" x14ac:dyDescent="0.2">
      <c r="A15" s="65">
        <v>1958</v>
      </c>
      <c r="B15" s="66">
        <f>'Allg_J&amp;S2'!B6</f>
        <v>6839</v>
      </c>
      <c r="C15" s="66">
        <f t="shared" si="1"/>
        <v>273</v>
      </c>
      <c r="D15" s="645">
        <f t="shared" si="2"/>
        <v>4.1577825159914712E-2</v>
      </c>
      <c r="E15" s="66">
        <v>2126</v>
      </c>
      <c r="F15" s="66">
        <f t="shared" si="3"/>
        <v>106</v>
      </c>
      <c r="G15" s="645">
        <f t="shared" si="4"/>
        <v>5.2475247524752473E-2</v>
      </c>
      <c r="H15" s="199">
        <f t="shared" si="0"/>
        <v>3.2168391345249296</v>
      </c>
    </row>
    <row r="16" spans="1:8" x14ac:dyDescent="0.2">
      <c r="A16" s="65">
        <v>1959</v>
      </c>
      <c r="B16" s="66">
        <f>'Allg_J&amp;S2'!B7</f>
        <v>7244</v>
      </c>
      <c r="C16" s="66">
        <f t="shared" si="1"/>
        <v>405</v>
      </c>
      <c r="D16" s="645">
        <f t="shared" si="2"/>
        <v>5.9219184091241411E-2</v>
      </c>
      <c r="E16" s="66">
        <v>2206</v>
      </c>
      <c r="F16" s="66">
        <f t="shared" si="3"/>
        <v>80</v>
      </c>
      <c r="G16" s="645">
        <f t="shared" si="4"/>
        <v>3.7629350893697081E-2</v>
      </c>
      <c r="H16" s="199">
        <f t="shared" si="0"/>
        <v>3.2837715321849501</v>
      </c>
    </row>
    <row r="17" spans="1:8" x14ac:dyDescent="0.2">
      <c r="A17" s="65">
        <v>1960</v>
      </c>
      <c r="B17" s="66">
        <f>'Allg_J&amp;S2'!B8</f>
        <v>7692</v>
      </c>
      <c r="C17" s="66">
        <f t="shared" si="1"/>
        <v>448</v>
      </c>
      <c r="D17" s="645">
        <f t="shared" si="2"/>
        <v>6.1844284925455552E-2</v>
      </c>
      <c r="E17" s="66">
        <v>2431</v>
      </c>
      <c r="F17" s="66">
        <f t="shared" si="3"/>
        <v>225</v>
      </c>
      <c r="G17" s="645">
        <f t="shared" si="4"/>
        <v>0.10199456029011786</v>
      </c>
      <c r="H17" s="199">
        <f t="shared" si="0"/>
        <v>3.1641299876593996</v>
      </c>
    </row>
    <row r="18" spans="1:8" x14ac:dyDescent="0.2">
      <c r="A18" s="65">
        <v>1961</v>
      </c>
      <c r="B18" s="66">
        <f>'Allg_J&amp;S2'!B9</f>
        <v>7996</v>
      </c>
      <c r="C18" s="66">
        <f t="shared" si="1"/>
        <v>304</v>
      </c>
      <c r="D18" s="645">
        <f t="shared" si="2"/>
        <v>3.9521580863234526E-2</v>
      </c>
      <c r="E18" s="66">
        <v>2674</v>
      </c>
      <c r="F18" s="66">
        <f t="shared" si="3"/>
        <v>243</v>
      </c>
      <c r="G18" s="645">
        <f t="shared" si="4"/>
        <v>9.9958864664747016E-2</v>
      </c>
      <c r="H18" s="199">
        <f t="shared" si="0"/>
        <v>2.9902767389678386</v>
      </c>
    </row>
    <row r="19" spans="1:8" x14ac:dyDescent="0.2">
      <c r="A19" s="65">
        <v>1962</v>
      </c>
      <c r="B19" s="66">
        <f>'Allg_J&amp;S2'!B10</f>
        <v>8439</v>
      </c>
      <c r="C19" s="66">
        <f t="shared" si="1"/>
        <v>443</v>
      </c>
      <c r="D19" s="645">
        <f t="shared" si="2"/>
        <v>5.5402701350675335E-2</v>
      </c>
      <c r="E19" s="66">
        <v>2791</v>
      </c>
      <c r="F19" s="66">
        <f t="shared" si="3"/>
        <v>117</v>
      </c>
      <c r="G19" s="645">
        <f t="shared" si="4"/>
        <v>4.3754674644727001E-2</v>
      </c>
      <c r="H19" s="199">
        <f t="shared" si="0"/>
        <v>3.0236474381941956</v>
      </c>
    </row>
    <row r="20" spans="1:8" x14ac:dyDescent="0.2">
      <c r="A20" s="65">
        <v>1963</v>
      </c>
      <c r="B20" s="66">
        <f>'Allg_J&amp;S2'!B11</f>
        <v>8959</v>
      </c>
      <c r="C20" s="66">
        <f t="shared" si="1"/>
        <v>520</v>
      </c>
      <c r="D20" s="645">
        <f t="shared" si="2"/>
        <v>6.1618675198483235E-2</v>
      </c>
      <c r="E20" s="66">
        <v>2974</v>
      </c>
      <c r="F20" s="66">
        <f t="shared" si="3"/>
        <v>183</v>
      </c>
      <c r="G20" s="645">
        <f t="shared" si="4"/>
        <v>6.5567896811178791E-2</v>
      </c>
      <c r="H20" s="199">
        <f t="shared" si="0"/>
        <v>3.0124411566913247</v>
      </c>
    </row>
    <row r="21" spans="1:8" x14ac:dyDescent="0.2">
      <c r="A21" s="65">
        <v>1964</v>
      </c>
      <c r="B21" s="66">
        <f>'Allg_J&amp;S2'!B12</f>
        <v>9148</v>
      </c>
      <c r="C21" s="66">
        <f t="shared" si="1"/>
        <v>189</v>
      </c>
      <c r="D21" s="645">
        <f t="shared" si="2"/>
        <v>2.1096104475945975E-2</v>
      </c>
      <c r="E21" s="66">
        <v>3100</v>
      </c>
      <c r="F21" s="66">
        <f t="shared" si="3"/>
        <v>126</v>
      </c>
      <c r="G21" s="645">
        <f t="shared" si="4"/>
        <v>4.2367182246133152E-2</v>
      </c>
      <c r="H21" s="199">
        <f t="shared" si="0"/>
        <v>2.9509677419354841</v>
      </c>
    </row>
    <row r="22" spans="1:8" x14ac:dyDescent="0.2">
      <c r="A22" s="65">
        <v>1965</v>
      </c>
      <c r="B22" s="66">
        <f>'Allg_J&amp;S2'!B13</f>
        <v>9249</v>
      </c>
      <c r="C22" s="66">
        <f t="shared" si="1"/>
        <v>101</v>
      </c>
      <c r="D22" s="645">
        <f t="shared" si="2"/>
        <v>1.1040664626147792E-2</v>
      </c>
      <c r="E22" s="66">
        <v>3250</v>
      </c>
      <c r="F22" s="66">
        <f t="shared" si="3"/>
        <v>150</v>
      </c>
      <c r="G22" s="645">
        <f t="shared" si="4"/>
        <v>4.8387096774193547E-2</v>
      </c>
      <c r="H22" s="199">
        <f t="shared" si="0"/>
        <v>2.8458461538461539</v>
      </c>
    </row>
    <row r="23" spans="1:8" x14ac:dyDescent="0.2">
      <c r="A23" s="65">
        <v>1966</v>
      </c>
      <c r="B23" s="66">
        <f>'Allg_J&amp;S2'!B14</f>
        <v>9666</v>
      </c>
      <c r="C23" s="66">
        <f t="shared" si="1"/>
        <v>417</v>
      </c>
      <c r="D23" s="645">
        <f t="shared" si="2"/>
        <v>4.5085955238404155E-2</v>
      </c>
      <c r="E23" s="66">
        <v>3580</v>
      </c>
      <c r="F23" s="66">
        <f t="shared" si="3"/>
        <v>330</v>
      </c>
      <c r="G23" s="645">
        <f t="shared" si="4"/>
        <v>0.10153846153846154</v>
      </c>
      <c r="H23" s="199">
        <f t="shared" si="0"/>
        <v>2.7</v>
      </c>
    </row>
    <row r="24" spans="1:8" x14ac:dyDescent="0.2">
      <c r="A24" s="65">
        <v>1967</v>
      </c>
      <c r="B24" s="66">
        <f>'Allg_J&amp;S2'!B15</f>
        <v>9928</v>
      </c>
      <c r="C24" s="66">
        <f t="shared" si="1"/>
        <v>262</v>
      </c>
      <c r="D24" s="645">
        <f t="shared" si="2"/>
        <v>2.7105317608110906E-2</v>
      </c>
      <c r="E24" s="66">
        <v>3730</v>
      </c>
      <c r="F24" s="66">
        <f t="shared" si="3"/>
        <v>150</v>
      </c>
      <c r="G24" s="645">
        <f t="shared" si="4"/>
        <v>4.189944134078212E-2</v>
      </c>
      <c r="H24" s="199">
        <f t="shared" si="0"/>
        <v>2.6616621983914208</v>
      </c>
    </row>
    <row r="25" spans="1:8" x14ac:dyDescent="0.2">
      <c r="A25" s="65">
        <v>1968</v>
      </c>
      <c r="B25" s="66">
        <f>'Allg_J&amp;S2'!B16</f>
        <v>10178</v>
      </c>
      <c r="C25" s="66">
        <f t="shared" si="1"/>
        <v>250</v>
      </c>
      <c r="D25" s="645">
        <f t="shared" si="2"/>
        <v>2.5181305398871878E-2</v>
      </c>
      <c r="E25" s="66">
        <v>3960</v>
      </c>
      <c r="F25" s="66">
        <f t="shared" si="3"/>
        <v>230</v>
      </c>
      <c r="G25" s="645">
        <f t="shared" si="4"/>
        <v>6.1662198391420911E-2</v>
      </c>
      <c r="H25" s="199">
        <f t="shared" si="0"/>
        <v>2.5702020202020202</v>
      </c>
    </row>
    <row r="26" spans="1:8" x14ac:dyDescent="0.2">
      <c r="A26" s="65">
        <v>1969</v>
      </c>
      <c r="B26" s="66">
        <f>'Allg_J&amp;S2'!B17</f>
        <v>10717</v>
      </c>
      <c r="C26" s="66">
        <f t="shared" si="1"/>
        <v>539</v>
      </c>
      <c r="D26" s="645">
        <f t="shared" si="2"/>
        <v>5.2957359009628613E-2</v>
      </c>
      <c r="E26" s="66">
        <v>4190</v>
      </c>
      <c r="F26" s="66">
        <f t="shared" si="3"/>
        <v>230</v>
      </c>
      <c r="G26" s="645">
        <f t="shared" si="4"/>
        <v>5.808080808080808E-2</v>
      </c>
      <c r="H26" s="199">
        <f t="shared" si="0"/>
        <v>2.5577565632458232</v>
      </c>
    </row>
    <row r="27" spans="1:8" x14ac:dyDescent="0.2">
      <c r="A27" s="65">
        <v>1970</v>
      </c>
      <c r="B27" s="66">
        <f>'Allg_J&amp;S2'!B18</f>
        <v>11115</v>
      </c>
      <c r="C27" s="66">
        <f t="shared" si="1"/>
        <v>398</v>
      </c>
      <c r="D27" s="645">
        <f t="shared" si="2"/>
        <v>3.7137258561164503E-2</v>
      </c>
      <c r="E27" s="66">
        <v>4470</v>
      </c>
      <c r="F27" s="66">
        <f t="shared" si="3"/>
        <v>280</v>
      </c>
      <c r="G27" s="645">
        <f t="shared" si="4"/>
        <v>6.6825775656324582E-2</v>
      </c>
      <c r="H27" s="199">
        <f t="shared" si="0"/>
        <v>2.4865771812080535</v>
      </c>
    </row>
    <row r="28" spans="1:8" x14ac:dyDescent="0.2">
      <c r="A28" s="65">
        <v>1971</v>
      </c>
      <c r="B28" s="66">
        <f>'Allg_J&amp;S2'!B19</f>
        <v>12073</v>
      </c>
      <c r="C28" s="66">
        <f t="shared" si="1"/>
        <v>958</v>
      </c>
      <c r="D28" s="645">
        <f t="shared" si="2"/>
        <v>8.6189833558254617E-2</v>
      </c>
      <c r="E28" s="66">
        <v>4700</v>
      </c>
      <c r="F28" s="66">
        <f t="shared" si="3"/>
        <v>230</v>
      </c>
      <c r="G28" s="645">
        <f t="shared" si="4"/>
        <v>5.145413870246085E-2</v>
      </c>
      <c r="H28" s="199">
        <f t="shared" si="0"/>
        <v>2.5687234042553193</v>
      </c>
    </row>
    <row r="29" spans="1:8" x14ac:dyDescent="0.2">
      <c r="A29" s="65">
        <v>1972</v>
      </c>
      <c r="B29" s="66">
        <f>'Allg_J&amp;S2'!B20</f>
        <v>12650</v>
      </c>
      <c r="C29" s="66">
        <f t="shared" si="1"/>
        <v>577</v>
      </c>
      <c r="D29" s="645">
        <f t="shared" si="2"/>
        <v>4.7792595046798642E-2</v>
      </c>
      <c r="E29" s="66">
        <v>4900</v>
      </c>
      <c r="F29" s="66">
        <f t="shared" si="3"/>
        <v>200</v>
      </c>
      <c r="G29" s="645">
        <f t="shared" si="4"/>
        <v>4.2553191489361701E-2</v>
      </c>
      <c r="H29" s="199">
        <f t="shared" si="0"/>
        <v>2.5816326530612246</v>
      </c>
    </row>
    <row r="30" spans="1:8" x14ac:dyDescent="0.2">
      <c r="A30" s="65">
        <v>1973</v>
      </c>
      <c r="B30" s="66">
        <f>'Allg_J&amp;S2'!B21</f>
        <v>12667</v>
      </c>
      <c r="C30" s="66">
        <f t="shared" si="1"/>
        <v>17</v>
      </c>
      <c r="D30" s="645">
        <f t="shared" si="2"/>
        <v>1.3438735177865612E-3</v>
      </c>
      <c r="E30" s="66">
        <v>5150</v>
      </c>
      <c r="F30" s="66">
        <f t="shared" si="3"/>
        <v>250</v>
      </c>
      <c r="G30" s="645">
        <f t="shared" si="4"/>
        <v>5.1020408163265307E-2</v>
      </c>
      <c r="H30" s="199">
        <f t="shared" si="0"/>
        <v>2.4596116504854368</v>
      </c>
    </row>
    <row r="31" spans="1:8" x14ac:dyDescent="0.2">
      <c r="A31" s="65">
        <v>1974</v>
      </c>
      <c r="B31" s="66">
        <f>'Allg_J&amp;S2'!B22</f>
        <v>11877</v>
      </c>
      <c r="C31" s="66">
        <f t="shared" si="1"/>
        <v>-790</v>
      </c>
      <c r="D31" s="645">
        <f t="shared" si="2"/>
        <v>-6.2366779821583646E-2</v>
      </c>
      <c r="E31" s="66">
        <v>5150</v>
      </c>
      <c r="F31" s="66"/>
      <c r="G31" s="645"/>
      <c r="H31" s="199"/>
    </row>
    <row r="32" spans="1:8" x14ac:dyDescent="0.2">
      <c r="A32" s="65">
        <v>1975</v>
      </c>
      <c r="B32" s="66">
        <f>'Allg_J&amp;S2'!B23</f>
        <v>11475</v>
      </c>
      <c r="C32" s="66">
        <f t="shared" si="1"/>
        <v>-402</v>
      </c>
      <c r="D32" s="645">
        <f t="shared" si="2"/>
        <v>-3.3846931043192724E-2</v>
      </c>
      <c r="E32" s="66">
        <v>5150</v>
      </c>
      <c r="F32" s="66"/>
      <c r="G32" s="645"/>
      <c r="H32" s="199"/>
    </row>
    <row r="33" spans="1:8" x14ac:dyDescent="0.2">
      <c r="A33" s="65">
        <v>1976</v>
      </c>
      <c r="B33" s="66">
        <f>'Allg_J&amp;S2'!B24</f>
        <v>11591</v>
      </c>
      <c r="C33" s="66">
        <f t="shared" si="1"/>
        <v>116</v>
      </c>
      <c r="D33" s="645">
        <f t="shared" si="2"/>
        <v>1.0108932461873638E-2</v>
      </c>
      <c r="E33" s="66">
        <v>5150</v>
      </c>
      <c r="F33" s="66"/>
      <c r="G33" s="645"/>
      <c r="H33" s="199"/>
    </row>
    <row r="34" spans="1:8" x14ac:dyDescent="0.2">
      <c r="A34" s="65">
        <v>1977</v>
      </c>
      <c r="B34" s="66">
        <f>'Allg_J&amp;S2'!B25</f>
        <v>11518</v>
      </c>
      <c r="C34" s="66">
        <f t="shared" si="1"/>
        <v>-73</v>
      </c>
      <c r="D34" s="645">
        <f t="shared" si="2"/>
        <v>-6.2979898196876887E-3</v>
      </c>
      <c r="E34" s="331">
        <v>5150</v>
      </c>
      <c r="F34" s="66"/>
      <c r="G34" s="645"/>
      <c r="H34" s="199"/>
    </row>
    <row r="35" spans="1:8" x14ac:dyDescent="0.2">
      <c r="A35" s="65">
        <v>1978</v>
      </c>
      <c r="B35" s="66">
        <f>'Allg_J&amp;S2'!B26</f>
        <v>11456</v>
      </c>
      <c r="C35" s="66">
        <f t="shared" si="1"/>
        <v>-62</v>
      </c>
      <c r="D35" s="645">
        <f t="shared" si="2"/>
        <v>-5.3828789720437578E-3</v>
      </c>
      <c r="E35" s="66">
        <v>5150</v>
      </c>
      <c r="F35" s="102"/>
      <c r="G35" s="645"/>
      <c r="H35" s="200"/>
    </row>
    <row r="36" spans="1:8" x14ac:dyDescent="0.2">
      <c r="A36" s="65">
        <v>1979</v>
      </c>
      <c r="B36" s="66">
        <f>'Allg_J&amp;S2'!B27</f>
        <v>11422</v>
      </c>
      <c r="C36" s="66">
        <f t="shared" si="1"/>
        <v>-34</v>
      </c>
      <c r="D36" s="645">
        <f t="shared" si="2"/>
        <v>-2.9678770949720669E-3</v>
      </c>
      <c r="E36" s="66">
        <v>5150</v>
      </c>
      <c r="F36" s="66"/>
      <c r="G36" s="645"/>
      <c r="H36" s="199"/>
    </row>
    <row r="37" spans="1:8" x14ac:dyDescent="0.2">
      <c r="A37" s="65">
        <v>1980</v>
      </c>
      <c r="B37" s="66">
        <f>'Allg_J&amp;S2'!B28</f>
        <v>11403</v>
      </c>
      <c r="C37" s="66">
        <f t="shared" si="1"/>
        <v>-19</v>
      </c>
      <c r="D37" s="645">
        <f t="shared" si="2"/>
        <v>-1.6634564874803011E-3</v>
      </c>
      <c r="E37" s="66">
        <v>5150</v>
      </c>
      <c r="F37" s="66"/>
      <c r="G37" s="645"/>
      <c r="H37" s="199"/>
    </row>
    <row r="38" spans="1:8" x14ac:dyDescent="0.2">
      <c r="A38" s="65">
        <v>1981</v>
      </c>
      <c r="B38" s="66">
        <f>'Allg_J&amp;S2'!B29</f>
        <v>11551</v>
      </c>
      <c r="C38" s="66">
        <f t="shared" si="1"/>
        <v>148</v>
      </c>
      <c r="D38" s="645">
        <f t="shared" si="2"/>
        <v>1.2979040603349996E-2</v>
      </c>
      <c r="E38" s="66">
        <v>5072</v>
      </c>
      <c r="F38" s="66">
        <f t="shared" ref="F38:F49" si="5">E38-E37</f>
        <v>-78</v>
      </c>
      <c r="G38" s="645">
        <f>F38/E37</f>
        <v>-1.5145631067961166E-2</v>
      </c>
      <c r="H38" s="199">
        <f t="shared" ref="H38:H53" si="6">B38/E38</f>
        <v>2.2774053627760251</v>
      </c>
    </row>
    <row r="39" spans="1:8" x14ac:dyDescent="0.2">
      <c r="A39" s="65">
        <v>1982</v>
      </c>
      <c r="B39" s="66">
        <f>'Allg_J&amp;S2'!B30</f>
        <v>11412</v>
      </c>
      <c r="C39" s="66">
        <f t="shared" ref="C39:C58" si="7">B39-B38</f>
        <v>-139</v>
      </c>
      <c r="D39" s="645">
        <f t="shared" ref="D39:D58" si="8">C39/B38</f>
        <v>-1.2033590165353649E-2</v>
      </c>
      <c r="E39" s="66">
        <v>5131</v>
      </c>
      <c r="F39" s="66">
        <f t="shared" si="5"/>
        <v>59</v>
      </c>
      <c r="G39" s="645">
        <f>F39/E38</f>
        <v>1.1632492113564669E-2</v>
      </c>
      <c r="H39" s="199">
        <f t="shared" si="6"/>
        <v>2.2241278503215747</v>
      </c>
    </row>
    <row r="40" spans="1:8" x14ac:dyDescent="0.2">
      <c r="A40" s="65">
        <v>1983</v>
      </c>
      <c r="B40" s="66">
        <f>'Allg_J&amp;S2'!B31</f>
        <v>11381</v>
      </c>
      <c r="C40" s="66">
        <f t="shared" si="7"/>
        <v>-31</v>
      </c>
      <c r="D40" s="645">
        <f t="shared" si="8"/>
        <v>-2.7164388363126535E-3</v>
      </c>
      <c r="E40" s="66">
        <v>5205</v>
      </c>
      <c r="F40" s="66">
        <f t="shared" si="5"/>
        <v>74</v>
      </c>
      <c r="G40" s="645">
        <f>F40/E39</f>
        <v>1.4422139933736113E-2</v>
      </c>
      <c r="H40" s="199">
        <f t="shared" si="6"/>
        <v>2.1865513928914506</v>
      </c>
    </row>
    <row r="41" spans="1:8" x14ac:dyDescent="0.2">
      <c r="A41" s="65">
        <v>1984</v>
      </c>
      <c r="B41" s="66">
        <f>'Allg_J&amp;S2'!B32</f>
        <v>11618</v>
      </c>
      <c r="C41" s="66">
        <f t="shared" si="7"/>
        <v>237</v>
      </c>
      <c r="D41" s="645">
        <f t="shared" si="8"/>
        <v>2.08241806519638E-2</v>
      </c>
      <c r="E41" s="66">
        <v>5350</v>
      </c>
      <c r="F41" s="66">
        <f t="shared" si="5"/>
        <v>145</v>
      </c>
      <c r="G41" s="645">
        <f t="shared" ref="G41:G56" si="9">F41/E40</f>
        <v>2.7857829010566763E-2</v>
      </c>
      <c r="H41" s="199">
        <f t="shared" si="6"/>
        <v>2.1715887850467288</v>
      </c>
    </row>
    <row r="42" spans="1:8" x14ac:dyDescent="0.2">
      <c r="A42" s="65">
        <v>1985</v>
      </c>
      <c r="B42" s="66">
        <f>'Allg_J&amp;S2'!B33</f>
        <v>11760</v>
      </c>
      <c r="C42" s="66">
        <f t="shared" si="7"/>
        <v>142</v>
      </c>
      <c r="D42" s="645">
        <f t="shared" si="8"/>
        <v>1.2222413496298847E-2</v>
      </c>
      <c r="E42" s="66">
        <v>5560</v>
      </c>
      <c r="F42" s="66">
        <f t="shared" si="5"/>
        <v>210</v>
      </c>
      <c r="G42" s="645">
        <f t="shared" si="9"/>
        <v>3.925233644859813E-2</v>
      </c>
      <c r="H42" s="199">
        <f t="shared" si="6"/>
        <v>2.1151079136690649</v>
      </c>
    </row>
    <row r="43" spans="1:8" x14ac:dyDescent="0.2">
      <c r="A43" s="65">
        <v>1986</v>
      </c>
      <c r="B43" s="66">
        <f>'Allg_J&amp;S2'!B34</f>
        <v>11723</v>
      </c>
      <c r="C43" s="66">
        <f t="shared" si="7"/>
        <v>-37</v>
      </c>
      <c r="D43" s="645">
        <f t="shared" si="8"/>
        <v>-3.1462585034013604E-3</v>
      </c>
      <c r="E43" s="66">
        <v>5603</v>
      </c>
      <c r="F43" s="66">
        <f t="shared" si="5"/>
        <v>43</v>
      </c>
      <c r="G43" s="645">
        <f t="shared" si="9"/>
        <v>7.7338129496402879E-3</v>
      </c>
      <c r="H43" s="199">
        <f t="shared" si="6"/>
        <v>2.0922719971443868</v>
      </c>
    </row>
    <row r="44" spans="1:8" x14ac:dyDescent="0.2">
      <c r="A44" s="65">
        <v>1987</v>
      </c>
      <c r="B44" s="66">
        <f>'Allg_J&amp;S2'!B35</f>
        <v>11750</v>
      </c>
      <c r="C44" s="66">
        <f t="shared" si="7"/>
        <v>27</v>
      </c>
      <c r="D44" s="645">
        <f t="shared" si="8"/>
        <v>2.3031647189286019E-3</v>
      </c>
      <c r="E44" s="66">
        <v>5657</v>
      </c>
      <c r="F44" s="66">
        <f t="shared" si="5"/>
        <v>54</v>
      </c>
      <c r="G44" s="645">
        <f t="shared" si="9"/>
        <v>9.6376940924504731E-3</v>
      </c>
      <c r="H44" s="199">
        <f t="shared" si="6"/>
        <v>2.0770726533498323</v>
      </c>
    </row>
    <row r="45" spans="1:8" x14ac:dyDescent="0.2">
      <c r="A45" s="65">
        <v>1988</v>
      </c>
      <c r="B45" s="66">
        <f>'Allg_J&amp;S2'!B36</f>
        <v>11730</v>
      </c>
      <c r="C45" s="66">
        <f t="shared" si="7"/>
        <v>-20</v>
      </c>
      <c r="D45" s="645">
        <f t="shared" si="8"/>
        <v>-1.7021276595744681E-3</v>
      </c>
      <c r="E45" s="66">
        <v>5684</v>
      </c>
      <c r="F45" s="66">
        <f t="shared" si="5"/>
        <v>27</v>
      </c>
      <c r="G45" s="645">
        <f t="shared" si="9"/>
        <v>4.772847799186848E-3</v>
      </c>
      <c r="H45" s="199">
        <f t="shared" si="6"/>
        <v>2.0636875439831104</v>
      </c>
    </row>
    <row r="46" spans="1:8" x14ac:dyDescent="0.2">
      <c r="A46" s="65">
        <v>1989</v>
      </c>
      <c r="B46" s="66">
        <f>'Allg_J&amp;S2'!B37</f>
        <v>11725</v>
      </c>
      <c r="C46" s="66">
        <f t="shared" si="7"/>
        <v>-5</v>
      </c>
      <c r="D46" s="645">
        <f t="shared" si="8"/>
        <v>-4.2625745950554135E-4</v>
      </c>
      <c r="E46" s="66">
        <v>5717</v>
      </c>
      <c r="F46" s="66">
        <f t="shared" si="5"/>
        <v>33</v>
      </c>
      <c r="G46" s="645">
        <f t="shared" si="9"/>
        <v>5.8057705840957076E-3</v>
      </c>
      <c r="H46" s="199">
        <f t="shared" si="6"/>
        <v>2.0509008221094982</v>
      </c>
    </row>
    <row r="47" spans="1:8" x14ac:dyDescent="0.2">
      <c r="A47" s="65">
        <v>1990</v>
      </c>
      <c r="B47" s="66">
        <f>'Allg_J&amp;S2'!B38</f>
        <v>11942</v>
      </c>
      <c r="C47" s="66">
        <f t="shared" si="7"/>
        <v>217</v>
      </c>
      <c r="D47" s="645">
        <f t="shared" si="8"/>
        <v>1.8507462686567163E-2</v>
      </c>
      <c r="E47" s="66">
        <v>5799</v>
      </c>
      <c r="F47" s="66">
        <f t="shared" si="5"/>
        <v>82</v>
      </c>
      <c r="G47" s="645">
        <f t="shared" si="9"/>
        <v>1.4343186986181564E-2</v>
      </c>
      <c r="H47" s="199">
        <f t="shared" si="6"/>
        <v>2.0593205725125023</v>
      </c>
    </row>
    <row r="48" spans="1:8" x14ac:dyDescent="0.2">
      <c r="A48" s="65">
        <v>1991</v>
      </c>
      <c r="B48" s="66">
        <f>'Allg_J&amp;S2'!B39</f>
        <v>12286</v>
      </c>
      <c r="C48" s="66">
        <f t="shared" si="7"/>
        <v>344</v>
      </c>
      <c r="D48" s="645">
        <f t="shared" si="8"/>
        <v>2.8805895159939709E-2</v>
      </c>
      <c r="E48" s="66">
        <v>5892</v>
      </c>
      <c r="F48" s="66">
        <f t="shared" si="5"/>
        <v>93</v>
      </c>
      <c r="G48" s="645">
        <f t="shared" si="9"/>
        <v>1.6037247801345061E-2</v>
      </c>
      <c r="H48" s="199">
        <f t="shared" si="6"/>
        <v>2.0852002715546503</v>
      </c>
    </row>
    <row r="49" spans="1:8" x14ac:dyDescent="0.2">
      <c r="A49" s="65">
        <v>1992</v>
      </c>
      <c r="B49" s="66">
        <f>'Allg_J&amp;S2'!B40</f>
        <v>12270</v>
      </c>
      <c r="C49" s="66">
        <f t="shared" si="7"/>
        <v>-16</v>
      </c>
      <c r="D49" s="645">
        <f t="shared" si="8"/>
        <v>-1.3022952954582451E-3</v>
      </c>
      <c r="E49" s="66">
        <v>5948</v>
      </c>
      <c r="F49" s="66">
        <f t="shared" si="5"/>
        <v>56</v>
      </c>
      <c r="G49" s="645">
        <f t="shared" si="9"/>
        <v>9.5044127630685669E-3</v>
      </c>
      <c r="H49" s="199">
        <f t="shared" si="6"/>
        <v>2.0628782784129118</v>
      </c>
    </row>
    <row r="50" spans="1:8" x14ac:dyDescent="0.2">
      <c r="A50" s="65">
        <v>1993</v>
      </c>
      <c r="B50" s="66">
        <f>'Allg_J&amp;S2'!B41</f>
        <v>12183</v>
      </c>
      <c r="C50" s="66">
        <f t="shared" si="7"/>
        <v>-87</v>
      </c>
      <c r="D50" s="645">
        <f t="shared" si="8"/>
        <v>-7.0904645476772615E-3</v>
      </c>
      <c r="E50" s="66">
        <v>5960</v>
      </c>
      <c r="F50" s="66">
        <f t="shared" ref="F50:F58" si="10">E50-E49</f>
        <v>12</v>
      </c>
      <c r="G50" s="645">
        <f t="shared" si="9"/>
        <v>2.0174848688634837E-3</v>
      </c>
      <c r="H50" s="199">
        <f t="shared" si="6"/>
        <v>2.0441275167785236</v>
      </c>
    </row>
    <row r="51" spans="1:8" x14ac:dyDescent="0.2">
      <c r="A51" s="65">
        <v>1994</v>
      </c>
      <c r="B51" s="66">
        <f>'Allg_J&amp;S2'!B42</f>
        <v>11714</v>
      </c>
      <c r="C51" s="66">
        <f t="shared" si="7"/>
        <v>-469</v>
      </c>
      <c r="D51" s="645">
        <f t="shared" si="8"/>
        <v>-3.8496265287695973E-2</v>
      </c>
      <c r="E51" s="66">
        <v>5985</v>
      </c>
      <c r="F51" s="66">
        <f t="shared" si="10"/>
        <v>25</v>
      </c>
      <c r="G51" s="645">
        <f t="shared" si="9"/>
        <v>4.1946308724832215E-3</v>
      </c>
      <c r="H51" s="199">
        <f t="shared" si="6"/>
        <v>1.9572263993316625</v>
      </c>
    </row>
    <row r="52" spans="1:8" x14ac:dyDescent="0.2">
      <c r="A52" s="65">
        <v>1995</v>
      </c>
      <c r="B52" s="66">
        <f>'Allg_J&amp;S2'!B43</f>
        <v>11677</v>
      </c>
      <c r="C52" s="66">
        <f t="shared" si="7"/>
        <v>-37</v>
      </c>
      <c r="D52" s="645">
        <f t="shared" si="8"/>
        <v>-3.1586136247225543E-3</v>
      </c>
      <c r="E52" s="66">
        <v>5995</v>
      </c>
      <c r="F52" s="66">
        <f t="shared" si="10"/>
        <v>10</v>
      </c>
      <c r="G52" s="645">
        <f t="shared" si="9"/>
        <v>1.6708437761069339E-3</v>
      </c>
      <c r="H52" s="199">
        <f t="shared" si="6"/>
        <v>1.9477898248540451</v>
      </c>
    </row>
    <row r="53" spans="1:8" x14ac:dyDescent="0.2">
      <c r="A53" s="68">
        <v>1996</v>
      </c>
      <c r="B53" s="66">
        <f>'Allg_J&amp;S2'!B44</f>
        <v>11406</v>
      </c>
      <c r="C53" s="66">
        <f t="shared" si="7"/>
        <v>-271</v>
      </c>
      <c r="D53" s="645">
        <f t="shared" si="8"/>
        <v>-2.3208015757471952E-2</v>
      </c>
      <c r="E53" s="66">
        <v>6009</v>
      </c>
      <c r="F53" s="66">
        <f t="shared" si="10"/>
        <v>14</v>
      </c>
      <c r="G53" s="645">
        <f t="shared" si="9"/>
        <v>2.3352793994995832E-3</v>
      </c>
      <c r="H53" s="199">
        <f t="shared" si="6"/>
        <v>1.8981527708437345</v>
      </c>
    </row>
    <row r="54" spans="1:8" x14ac:dyDescent="0.2">
      <c r="A54" s="68">
        <v>1997</v>
      </c>
      <c r="B54" s="66">
        <f>'Allg_J&amp;S2'!B45</f>
        <v>11437</v>
      </c>
      <c r="C54" s="66">
        <f t="shared" si="7"/>
        <v>31</v>
      </c>
      <c r="D54" s="645">
        <f t="shared" si="8"/>
        <v>2.7178677888830441E-3</v>
      </c>
      <c r="E54" s="66">
        <v>6062</v>
      </c>
      <c r="F54" s="66">
        <f t="shared" si="10"/>
        <v>53</v>
      </c>
      <c r="G54" s="645">
        <f t="shared" si="9"/>
        <v>8.8201031785654846E-3</v>
      </c>
      <c r="H54" s="199">
        <f>B54/E55</f>
        <v>1.8730756632820176</v>
      </c>
    </row>
    <row r="55" spans="1:8" x14ac:dyDescent="0.2">
      <c r="A55" s="68">
        <v>1998</v>
      </c>
      <c r="B55" s="66">
        <f>'Allg_J&amp;S2'!B46</f>
        <v>11480</v>
      </c>
      <c r="C55" s="66">
        <f t="shared" si="7"/>
        <v>43</v>
      </c>
      <c r="D55" s="645">
        <f t="shared" si="8"/>
        <v>3.7597272011891231E-3</v>
      </c>
      <c r="E55" s="66">
        <v>6106</v>
      </c>
      <c r="F55" s="66">
        <f t="shared" si="10"/>
        <v>44</v>
      </c>
      <c r="G55" s="645">
        <f t="shared" si="9"/>
        <v>7.2583305839656878E-3</v>
      </c>
      <c r="H55" s="199">
        <f>B55/E55</f>
        <v>1.8801179168031446</v>
      </c>
    </row>
    <row r="56" spans="1:8" x14ac:dyDescent="0.2">
      <c r="A56" s="68">
        <v>1999</v>
      </c>
      <c r="B56" s="66">
        <f>'Allg_J&amp;S2'!B47</f>
        <v>11816</v>
      </c>
      <c r="C56" s="66">
        <f t="shared" si="7"/>
        <v>336</v>
      </c>
      <c r="D56" s="645">
        <f t="shared" si="8"/>
        <v>2.9268292682926831E-2</v>
      </c>
      <c r="E56" s="66">
        <v>6237</v>
      </c>
      <c r="F56" s="66">
        <f t="shared" si="10"/>
        <v>131</v>
      </c>
      <c r="G56" s="645">
        <f t="shared" si="9"/>
        <v>2.1454307238781525E-2</v>
      </c>
      <c r="H56" s="199">
        <f>B56/E56</f>
        <v>1.8945005611672279</v>
      </c>
    </row>
    <row r="57" spans="1:8" s="163" customFormat="1" ht="12" x14ac:dyDescent="0.2">
      <c r="A57" s="68">
        <v>2000</v>
      </c>
      <c r="B57" s="66">
        <f>'Allg_J&amp;S2'!B48</f>
        <v>12174</v>
      </c>
      <c r="C57" s="66">
        <f t="shared" si="7"/>
        <v>358</v>
      </c>
      <c r="D57" s="645">
        <f t="shared" si="8"/>
        <v>3.0297901150981719E-2</v>
      </c>
      <c r="E57" s="66">
        <v>6295</v>
      </c>
      <c r="F57" s="66">
        <f t="shared" si="10"/>
        <v>58</v>
      </c>
      <c r="G57" s="645">
        <f>F57/E56</f>
        <v>9.2993426326759658E-3</v>
      </c>
      <c r="H57" s="199">
        <f>B57/E57</f>
        <v>1.9339158061953932</v>
      </c>
    </row>
    <row r="58" spans="1:8" x14ac:dyDescent="0.2">
      <c r="A58" s="68">
        <v>2001</v>
      </c>
      <c r="B58" s="66">
        <f>'Allg_J&amp;S2'!B49</f>
        <v>12368</v>
      </c>
      <c r="C58" s="66">
        <f t="shared" si="7"/>
        <v>194</v>
      </c>
      <c r="D58" s="645">
        <f t="shared" si="8"/>
        <v>1.5935600459996715E-2</v>
      </c>
      <c r="E58" s="66">
        <v>6331</v>
      </c>
      <c r="F58" s="66">
        <f t="shared" si="10"/>
        <v>36</v>
      </c>
      <c r="G58" s="645">
        <f>F58/E57</f>
        <v>5.7188244638602063E-3</v>
      </c>
      <c r="H58" s="199">
        <f>B58/E58</f>
        <v>1.9535618385721054</v>
      </c>
    </row>
    <row r="59" spans="1:8" x14ac:dyDescent="0.2">
      <c r="A59" s="68">
        <v>2002</v>
      </c>
      <c r="B59" s="66">
        <f>'Allg_J&amp;S2'!B50</f>
        <v>12716</v>
      </c>
      <c r="C59" s="66">
        <f>B59-B58</f>
        <v>348</v>
      </c>
      <c r="D59" s="645">
        <f>C59/B58</f>
        <v>2.813712807244502E-2</v>
      </c>
      <c r="E59" s="66">
        <v>6385</v>
      </c>
      <c r="F59" s="66">
        <f>E59-E58</f>
        <v>54</v>
      </c>
      <c r="G59" s="645">
        <f>F59/E58</f>
        <v>8.5294582214500078E-3</v>
      </c>
      <c r="H59" s="199">
        <f>B59/E59</f>
        <v>1.9915426781519185</v>
      </c>
    </row>
  </sheetData>
  <phoneticPr fontId="15" type="noConversion"/>
  <pageMargins left="0.31496062992125984" right="0.51181102362204722" top="0.78740157480314965" bottom="0.74803149606299213" header="0.51181102362204722" footer="0.39370078740157483"/>
  <pageSetup paperSize="9" orientation="portrait" r:id="rId1"/>
  <headerFooter alignWithMargins="0">
    <oddFooter>&amp;C&amp;A</oddFooter>
  </headerFooter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59CC89-5A5A-4791-AC46-F9250072F72F}">
  <dimension ref="A2:AA51"/>
  <sheetViews>
    <sheetView topLeftCell="H2" workbookViewId="0">
      <selection activeCell="G61" sqref="G61"/>
    </sheetView>
  </sheetViews>
  <sheetFormatPr baseColWidth="10" defaultRowHeight="12.75" x14ac:dyDescent="0.2"/>
  <sheetData>
    <row r="2" spans="1:27" ht="18" x14ac:dyDescent="0.25">
      <c r="A2" s="136" t="s">
        <v>148</v>
      </c>
    </row>
    <row r="3" spans="1:27" x14ac:dyDescent="0.2">
      <c r="A3" t="s">
        <v>149</v>
      </c>
      <c r="E3" s="12" t="s">
        <v>150</v>
      </c>
    </row>
    <row r="5" spans="1:27" x14ac:dyDescent="0.2">
      <c r="A5">
        <v>56</v>
      </c>
      <c r="B5">
        <v>43</v>
      </c>
      <c r="E5" s="8">
        <v>80</v>
      </c>
      <c r="F5" s="8">
        <v>81</v>
      </c>
      <c r="G5" s="8">
        <v>82</v>
      </c>
      <c r="H5" s="8">
        <v>83</v>
      </c>
      <c r="I5" s="8">
        <v>84</v>
      </c>
      <c r="J5" s="8">
        <v>85</v>
      </c>
      <c r="K5" s="8">
        <v>86</v>
      </c>
      <c r="L5" s="8">
        <v>87</v>
      </c>
      <c r="M5" s="8">
        <v>88</v>
      </c>
      <c r="N5" s="8">
        <v>89</v>
      </c>
      <c r="O5" s="8">
        <v>90</v>
      </c>
      <c r="P5" s="8">
        <v>91</v>
      </c>
      <c r="Q5" s="8">
        <v>92</v>
      </c>
      <c r="R5" s="8">
        <v>93</v>
      </c>
      <c r="S5" s="8">
        <v>94</v>
      </c>
      <c r="T5" s="8">
        <v>95</v>
      </c>
      <c r="U5" s="8">
        <v>96</v>
      </c>
      <c r="V5" s="177">
        <v>97</v>
      </c>
      <c r="W5" s="177">
        <v>98</v>
      </c>
      <c r="X5" s="177">
        <v>99</v>
      </c>
      <c r="Y5" s="410">
        <v>0</v>
      </c>
      <c r="Z5" s="410">
        <v>1</v>
      </c>
      <c r="AA5" s="410">
        <v>2</v>
      </c>
    </row>
    <row r="6" spans="1:27" x14ac:dyDescent="0.2">
      <c r="A6">
        <v>57</v>
      </c>
      <c r="B6">
        <v>58</v>
      </c>
      <c r="E6" s="137">
        <v>7</v>
      </c>
      <c r="F6" s="137">
        <v>9</v>
      </c>
      <c r="G6" s="137">
        <v>4</v>
      </c>
      <c r="H6" s="137">
        <v>2</v>
      </c>
      <c r="I6" s="137">
        <v>11</v>
      </c>
      <c r="J6" s="137">
        <v>8</v>
      </c>
      <c r="K6" s="137">
        <v>5</v>
      </c>
      <c r="L6" s="137">
        <v>11</v>
      </c>
      <c r="M6" s="137">
        <v>9</v>
      </c>
      <c r="N6" s="137">
        <v>4</v>
      </c>
      <c r="O6" s="137">
        <v>6</v>
      </c>
      <c r="P6" s="137">
        <v>10</v>
      </c>
      <c r="Q6" s="137">
        <v>4</v>
      </c>
      <c r="R6" s="137">
        <v>6</v>
      </c>
      <c r="S6" s="137">
        <v>1</v>
      </c>
      <c r="T6" s="137">
        <v>4</v>
      </c>
      <c r="U6" s="174">
        <v>7</v>
      </c>
      <c r="V6" s="174">
        <v>8</v>
      </c>
      <c r="W6" s="174">
        <v>3</v>
      </c>
      <c r="X6" s="174">
        <v>3</v>
      </c>
      <c r="Y6" s="174">
        <v>4</v>
      </c>
      <c r="Z6" s="174">
        <v>4</v>
      </c>
      <c r="AA6" s="174">
        <v>7</v>
      </c>
    </row>
    <row r="7" spans="1:27" x14ac:dyDescent="0.2">
      <c r="A7">
        <v>58</v>
      </c>
      <c r="B7">
        <v>50</v>
      </c>
    </row>
    <row r="8" spans="1:27" x14ac:dyDescent="0.2">
      <c r="A8">
        <v>59</v>
      </c>
      <c r="B8">
        <v>60</v>
      </c>
    </row>
    <row r="9" spans="1:27" x14ac:dyDescent="0.2">
      <c r="A9">
        <v>60</v>
      </c>
      <c r="B9">
        <v>72</v>
      </c>
    </row>
    <row r="10" spans="1:27" x14ac:dyDescent="0.2">
      <c r="A10">
        <v>61</v>
      </c>
      <c r="B10">
        <v>54</v>
      </c>
    </row>
    <row r="11" spans="1:27" ht="18" x14ac:dyDescent="0.25">
      <c r="A11">
        <v>62</v>
      </c>
      <c r="B11">
        <v>74</v>
      </c>
      <c r="E11" s="138" t="s">
        <v>151</v>
      </c>
    </row>
    <row r="12" spans="1:27" x14ac:dyDescent="0.2">
      <c r="A12">
        <v>63</v>
      </c>
      <c r="B12">
        <v>55</v>
      </c>
    </row>
    <row r="13" spans="1:27" x14ac:dyDescent="0.2">
      <c r="A13">
        <v>64</v>
      </c>
      <c r="B13">
        <v>44</v>
      </c>
      <c r="H13" s="8">
        <v>88</v>
      </c>
      <c r="I13" s="8">
        <v>89</v>
      </c>
      <c r="J13" s="8">
        <v>90</v>
      </c>
      <c r="K13" s="8">
        <v>91</v>
      </c>
      <c r="L13" s="8">
        <v>92</v>
      </c>
      <c r="M13" s="8">
        <v>93</v>
      </c>
      <c r="N13" s="8">
        <v>94</v>
      </c>
      <c r="O13" s="131">
        <v>95</v>
      </c>
      <c r="P13" s="131">
        <v>96</v>
      </c>
      <c r="Q13" s="298">
        <v>97</v>
      </c>
      <c r="R13" s="298">
        <v>98</v>
      </c>
      <c r="S13" s="298">
        <v>99</v>
      </c>
      <c r="T13" s="411">
        <v>0</v>
      </c>
      <c r="U13" s="411">
        <v>1</v>
      </c>
      <c r="V13" s="411">
        <v>2</v>
      </c>
      <c r="AA13" s="177"/>
    </row>
    <row r="14" spans="1:27" x14ac:dyDescent="0.2">
      <c r="A14">
        <v>65</v>
      </c>
      <c r="B14">
        <v>37</v>
      </c>
      <c r="E14" t="s">
        <v>152</v>
      </c>
      <c r="H14" s="139">
        <v>158</v>
      </c>
      <c r="I14" s="139">
        <v>6</v>
      </c>
      <c r="J14" s="139">
        <v>20</v>
      </c>
      <c r="K14" s="139">
        <v>52</v>
      </c>
      <c r="L14" s="139">
        <v>18</v>
      </c>
      <c r="M14" s="139">
        <v>19</v>
      </c>
      <c r="N14" s="139">
        <v>37</v>
      </c>
      <c r="O14" s="299">
        <v>11</v>
      </c>
      <c r="P14" s="299">
        <v>234</v>
      </c>
      <c r="Q14" s="299">
        <v>16</v>
      </c>
      <c r="R14" s="299">
        <v>41</v>
      </c>
      <c r="S14" s="299">
        <v>82</v>
      </c>
      <c r="T14" s="299">
        <v>86</v>
      </c>
      <c r="U14" s="299">
        <v>68</v>
      </c>
      <c r="V14" s="299">
        <v>81</v>
      </c>
    </row>
    <row r="15" spans="1:27" x14ac:dyDescent="0.2">
      <c r="A15">
        <v>66</v>
      </c>
      <c r="B15">
        <v>34</v>
      </c>
      <c r="E15" t="s">
        <v>153</v>
      </c>
      <c r="H15" s="140">
        <v>28</v>
      </c>
      <c r="I15" s="140">
        <v>33</v>
      </c>
      <c r="J15" s="140">
        <v>82</v>
      </c>
      <c r="K15" s="140">
        <v>93</v>
      </c>
      <c r="L15" s="140">
        <v>56</v>
      </c>
      <c r="M15" s="140">
        <v>14</v>
      </c>
      <c r="N15" s="140">
        <v>25</v>
      </c>
      <c r="O15" s="140">
        <v>13</v>
      </c>
      <c r="P15" s="140">
        <v>14</v>
      </c>
      <c r="Q15" s="140">
        <v>53</v>
      </c>
      <c r="R15" s="140">
        <v>44</v>
      </c>
      <c r="S15" s="140">
        <v>131</v>
      </c>
      <c r="T15" s="140">
        <v>58</v>
      </c>
      <c r="U15" s="140">
        <v>36</v>
      </c>
      <c r="V15" s="140">
        <v>54</v>
      </c>
    </row>
    <row r="16" spans="1:27" x14ac:dyDescent="0.2">
      <c r="A16">
        <v>67</v>
      </c>
      <c r="B16">
        <v>40</v>
      </c>
    </row>
    <row r="17" spans="1:10" x14ac:dyDescent="0.2">
      <c r="A17">
        <v>68</v>
      </c>
      <c r="B17">
        <v>63</v>
      </c>
    </row>
    <row r="18" spans="1:10" x14ac:dyDescent="0.2">
      <c r="A18">
        <v>69</v>
      </c>
      <c r="B18">
        <v>64</v>
      </c>
    </row>
    <row r="19" spans="1:10" x14ac:dyDescent="0.2">
      <c r="A19">
        <v>70</v>
      </c>
      <c r="B19">
        <v>78</v>
      </c>
    </row>
    <row r="20" spans="1:10" x14ac:dyDescent="0.2">
      <c r="A20">
        <v>71</v>
      </c>
      <c r="B20">
        <v>81</v>
      </c>
    </row>
    <row r="21" spans="1:10" x14ac:dyDescent="0.2">
      <c r="A21">
        <v>72</v>
      </c>
      <c r="B21">
        <v>74</v>
      </c>
      <c r="E21" s="12" t="s">
        <v>154</v>
      </c>
    </row>
    <row r="22" spans="1:10" x14ac:dyDescent="0.2">
      <c r="A22">
        <v>73</v>
      </c>
      <c r="B22">
        <v>70</v>
      </c>
      <c r="E22" t="s">
        <v>155</v>
      </c>
    </row>
    <row r="23" spans="1:10" x14ac:dyDescent="0.2">
      <c r="A23">
        <v>74</v>
      </c>
      <c r="B23">
        <v>60</v>
      </c>
      <c r="F23" t="s">
        <v>156</v>
      </c>
      <c r="G23" t="s">
        <v>157</v>
      </c>
    </row>
    <row r="24" spans="1:10" x14ac:dyDescent="0.2">
      <c r="A24">
        <v>75</v>
      </c>
      <c r="B24">
        <v>54</v>
      </c>
      <c r="E24" t="s">
        <v>160</v>
      </c>
      <c r="F24">
        <v>31.5</v>
      </c>
      <c r="G24">
        <v>81.73</v>
      </c>
    </row>
    <row r="25" spans="1:10" x14ac:dyDescent="0.2">
      <c r="A25">
        <v>76</v>
      </c>
      <c r="B25">
        <v>52</v>
      </c>
      <c r="E25" t="s">
        <v>161</v>
      </c>
      <c r="F25">
        <v>20</v>
      </c>
      <c r="G25">
        <v>34</v>
      </c>
    </row>
    <row r="26" spans="1:10" x14ac:dyDescent="0.2">
      <c r="A26">
        <v>77</v>
      </c>
      <c r="B26">
        <v>52</v>
      </c>
      <c r="E26" t="s">
        <v>162</v>
      </c>
      <c r="F26">
        <v>120</v>
      </c>
      <c r="G26">
        <v>70</v>
      </c>
    </row>
    <row r="27" spans="1:10" x14ac:dyDescent="0.2">
      <c r="A27">
        <v>78</v>
      </c>
      <c r="B27">
        <v>44</v>
      </c>
      <c r="E27" t="s">
        <v>163</v>
      </c>
      <c r="F27">
        <v>40</v>
      </c>
      <c r="G27">
        <v>25</v>
      </c>
    </row>
    <row r="28" spans="1:10" x14ac:dyDescent="0.2">
      <c r="A28">
        <v>79</v>
      </c>
      <c r="B28">
        <v>96</v>
      </c>
      <c r="E28" t="s">
        <v>742</v>
      </c>
      <c r="F28">
        <v>15</v>
      </c>
      <c r="G28">
        <v>25</v>
      </c>
    </row>
    <row r="29" spans="1:10" x14ac:dyDescent="0.2">
      <c r="A29">
        <v>80</v>
      </c>
      <c r="B29">
        <v>97</v>
      </c>
      <c r="E29" s="876">
        <v>0.5</v>
      </c>
      <c r="F29">
        <v>38</v>
      </c>
      <c r="G29">
        <v>5</v>
      </c>
    </row>
    <row r="30" spans="1:10" x14ac:dyDescent="0.2">
      <c r="A30">
        <v>81</v>
      </c>
      <c r="B30">
        <v>90</v>
      </c>
    </row>
    <row r="31" spans="1:10" x14ac:dyDescent="0.2">
      <c r="A31">
        <v>82</v>
      </c>
      <c r="B31">
        <v>91</v>
      </c>
      <c r="J31" s="875"/>
    </row>
    <row r="32" spans="1:10" x14ac:dyDescent="0.2">
      <c r="A32">
        <v>83</v>
      </c>
      <c r="B32">
        <v>92</v>
      </c>
    </row>
    <row r="33" spans="1:6" x14ac:dyDescent="0.2">
      <c r="A33">
        <v>84</v>
      </c>
      <c r="B33">
        <v>120</v>
      </c>
      <c r="E33" t="s">
        <v>164</v>
      </c>
    </row>
    <row r="34" spans="1:6" x14ac:dyDescent="0.2">
      <c r="A34">
        <v>85</v>
      </c>
      <c r="B34">
        <v>138</v>
      </c>
      <c r="E34" t="s">
        <v>160</v>
      </c>
      <c r="F34">
        <v>68</v>
      </c>
    </row>
    <row r="35" spans="1:6" x14ac:dyDescent="0.2">
      <c r="A35">
        <v>86</v>
      </c>
      <c r="B35">
        <v>147</v>
      </c>
      <c r="E35" t="s">
        <v>161</v>
      </c>
      <c r="F35">
        <v>59</v>
      </c>
    </row>
    <row r="36" spans="1:6" x14ac:dyDescent="0.2">
      <c r="A36">
        <v>87</v>
      </c>
      <c r="B36">
        <v>118</v>
      </c>
      <c r="E36" t="s">
        <v>162</v>
      </c>
      <c r="F36">
        <v>100</v>
      </c>
    </row>
    <row r="37" spans="1:6" x14ac:dyDescent="0.2">
      <c r="A37">
        <v>88</v>
      </c>
      <c r="B37">
        <v>104</v>
      </c>
      <c r="E37" t="s">
        <v>163</v>
      </c>
      <c r="F37">
        <v>67</v>
      </c>
    </row>
    <row r="38" spans="1:6" x14ac:dyDescent="0.2">
      <c r="A38">
        <v>89</v>
      </c>
      <c r="B38">
        <v>130</v>
      </c>
      <c r="E38" t="s">
        <v>742</v>
      </c>
      <c r="F38">
        <v>50</v>
      </c>
    </row>
    <row r="39" spans="1:6" x14ac:dyDescent="0.2">
      <c r="A39">
        <v>90</v>
      </c>
      <c r="B39">
        <v>128</v>
      </c>
      <c r="E39" s="876">
        <v>0.5</v>
      </c>
      <c r="F39">
        <v>53</v>
      </c>
    </row>
    <row r="40" spans="1:6" x14ac:dyDescent="0.2">
      <c r="A40">
        <v>91</v>
      </c>
      <c r="B40">
        <v>113</v>
      </c>
    </row>
    <row r="41" spans="1:6" x14ac:dyDescent="0.2">
      <c r="A41">
        <v>92</v>
      </c>
      <c r="B41">
        <v>112</v>
      </c>
    </row>
    <row r="42" spans="1:6" x14ac:dyDescent="0.2">
      <c r="A42">
        <v>93</v>
      </c>
      <c r="B42">
        <v>112</v>
      </c>
    </row>
    <row r="43" spans="1:6" x14ac:dyDescent="0.2">
      <c r="A43">
        <v>94</v>
      </c>
      <c r="B43">
        <v>118</v>
      </c>
    </row>
    <row r="44" spans="1:6" x14ac:dyDescent="0.2">
      <c r="A44">
        <v>95</v>
      </c>
      <c r="B44">
        <v>147</v>
      </c>
    </row>
    <row r="45" spans="1:6" x14ac:dyDescent="0.2">
      <c r="A45">
        <v>96</v>
      </c>
      <c r="B45">
        <v>145</v>
      </c>
    </row>
    <row r="46" spans="1:6" x14ac:dyDescent="0.2">
      <c r="A46">
        <v>97</v>
      </c>
      <c r="B46">
        <v>115</v>
      </c>
    </row>
    <row r="47" spans="1:6" x14ac:dyDescent="0.2">
      <c r="A47">
        <v>98</v>
      </c>
      <c r="B47">
        <v>143</v>
      </c>
    </row>
    <row r="48" spans="1:6" x14ac:dyDescent="0.2">
      <c r="A48">
        <v>99</v>
      </c>
      <c r="B48">
        <v>121</v>
      </c>
    </row>
    <row r="49" spans="1:2" x14ac:dyDescent="0.2">
      <c r="A49" s="406">
        <v>0</v>
      </c>
      <c r="B49">
        <v>125</v>
      </c>
    </row>
    <row r="50" spans="1:2" x14ac:dyDescent="0.2">
      <c r="A50" s="406">
        <v>1</v>
      </c>
      <c r="B50">
        <v>92</v>
      </c>
    </row>
    <row r="51" spans="1:2" x14ac:dyDescent="0.2">
      <c r="A51" s="406">
        <v>2</v>
      </c>
      <c r="B51">
        <v>110</v>
      </c>
    </row>
  </sheetData>
  <phoneticPr fontId="15" type="noConversion"/>
  <pageMargins left="0.31496062992125984" right="0.51181102362204722" top="0.78740157480314965" bottom="0.74803149606299213" header="0.51181102362204722" footer="0.39370078740157483"/>
  <pageSetup paperSize="9" orientation="portrait" r:id="rId1"/>
  <headerFooter alignWithMargins="0">
    <oddFooter>&amp;C&amp;A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770AC9-0CD0-4502-BBFF-406EC6C198FC}">
  <dimension ref="A2:H8"/>
  <sheetViews>
    <sheetView topLeftCell="A28" workbookViewId="0">
      <selection activeCell="G61" sqref="G61"/>
    </sheetView>
  </sheetViews>
  <sheetFormatPr baseColWidth="10" defaultRowHeight="12.75" x14ac:dyDescent="0.2"/>
  <cols>
    <col min="1" max="8" width="10.85546875" customWidth="1"/>
  </cols>
  <sheetData>
    <row r="2" spans="1:8" ht="12.75" customHeight="1" x14ac:dyDescent="0.2"/>
    <row r="3" spans="1:8" s="42" customFormat="1" ht="15" customHeight="1" x14ac:dyDescent="0.2">
      <c r="A3" s="332"/>
      <c r="B3" s="333"/>
      <c r="C3" s="333"/>
      <c r="D3" s="333"/>
      <c r="E3" s="333"/>
      <c r="F3" s="333"/>
      <c r="G3" s="334"/>
      <c r="H3" s="335"/>
    </row>
    <row r="4" spans="1:8" s="42" customFormat="1" ht="15" customHeight="1" x14ac:dyDescent="0.2">
      <c r="G4" s="248"/>
      <c r="H4" s="248"/>
    </row>
    <row r="5" spans="1:8" s="42" customFormat="1" ht="15" customHeight="1" x14ac:dyDescent="0.2">
      <c r="G5" s="248"/>
      <c r="H5" s="248"/>
    </row>
    <row r="6" spans="1:8" s="42" customFormat="1" ht="15" customHeight="1" x14ac:dyDescent="0.2">
      <c r="G6" s="248"/>
      <c r="H6" s="248"/>
    </row>
    <row r="7" spans="1:8" s="42" customFormat="1" ht="15" customHeight="1" x14ac:dyDescent="0.2">
      <c r="G7" s="248"/>
      <c r="H7" s="248"/>
    </row>
    <row r="8" spans="1:8" ht="15" customHeight="1" x14ac:dyDescent="0.2">
      <c r="A8" s="333"/>
      <c r="B8" s="333"/>
      <c r="C8" s="333"/>
      <c r="D8" s="333"/>
      <c r="E8" s="333"/>
      <c r="F8" s="333"/>
      <c r="G8" s="336"/>
      <c r="H8" s="248"/>
    </row>
  </sheetData>
  <phoneticPr fontId="15" type="noConversion"/>
  <pageMargins left="0.31496062992125984" right="0.51181102362204722" top="0.78740157480314965" bottom="0.74803149606299213" header="0.51181102362204722" footer="0.39370078740157483"/>
  <pageSetup paperSize="9" orientation="portrait" r:id="rId1"/>
  <headerFooter alignWithMargins="0">
    <oddFooter>&amp;C&amp;A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9254BA-2031-4360-9333-C3860E75FD2A}">
  <dimension ref="A1:H56"/>
  <sheetViews>
    <sheetView topLeftCell="A34" workbookViewId="0">
      <selection activeCell="A67" sqref="A67"/>
    </sheetView>
  </sheetViews>
  <sheetFormatPr baseColWidth="10" defaultRowHeight="12.75" x14ac:dyDescent="0.2"/>
  <cols>
    <col min="4" max="4" width="15.140625" customWidth="1"/>
    <col min="5" max="5" width="12.5703125" customWidth="1"/>
    <col min="8" max="8" width="15.7109375" customWidth="1"/>
  </cols>
  <sheetData>
    <row r="1" spans="1:8" x14ac:dyDescent="0.2">
      <c r="B1" t="s">
        <v>0</v>
      </c>
      <c r="C1" t="s">
        <v>1</v>
      </c>
      <c r="D1" t="s">
        <v>2</v>
      </c>
      <c r="E1" t="s">
        <v>3</v>
      </c>
      <c r="H1" t="s">
        <v>2</v>
      </c>
    </row>
    <row r="2" spans="1:8" x14ac:dyDescent="0.2">
      <c r="A2" s="65"/>
      <c r="B2" s="66"/>
      <c r="C2" s="66"/>
      <c r="D2" s="286"/>
      <c r="H2" s="103"/>
    </row>
    <row r="3" spans="1:8" x14ac:dyDescent="0.2">
      <c r="A3" s="65">
        <v>1953</v>
      </c>
      <c r="B3" s="66">
        <v>4545</v>
      </c>
      <c r="C3" s="66">
        <f>'Bau1'!E10</f>
        <v>1277</v>
      </c>
      <c r="D3" s="286"/>
      <c r="H3" s="103"/>
    </row>
    <row r="4" spans="1:8" x14ac:dyDescent="0.2">
      <c r="A4" s="65">
        <v>1954</v>
      </c>
      <c r="B4" s="66">
        <v>5306</v>
      </c>
      <c r="C4" s="66">
        <f>'Bau1'!E11</f>
        <v>1577</v>
      </c>
      <c r="D4" s="286"/>
      <c r="H4" s="103"/>
    </row>
    <row r="5" spans="1:8" x14ac:dyDescent="0.2">
      <c r="A5" s="65">
        <v>1955</v>
      </c>
      <c r="B5" s="66">
        <v>5649</v>
      </c>
      <c r="C5" s="66">
        <f>'Bau1'!E12</f>
        <v>1785</v>
      </c>
      <c r="D5" s="286"/>
      <c r="H5" s="103"/>
    </row>
    <row r="6" spans="1:8" x14ac:dyDescent="0.2">
      <c r="A6" s="65">
        <v>1956</v>
      </c>
      <c r="B6" s="66">
        <v>6128</v>
      </c>
      <c r="C6" s="66">
        <f>'Bau1'!E13</f>
        <v>1910</v>
      </c>
      <c r="D6" s="286"/>
      <c r="E6" s="287">
        <v>258</v>
      </c>
      <c r="H6" s="103"/>
    </row>
    <row r="7" spans="1:8" x14ac:dyDescent="0.2">
      <c r="A7" s="65">
        <v>1957</v>
      </c>
      <c r="B7" s="66">
        <f>'Allg_J&amp;S2'!B5</f>
        <v>6566</v>
      </c>
      <c r="C7" s="66">
        <f>'Bau1'!E14</f>
        <v>2020</v>
      </c>
      <c r="D7" s="286"/>
      <c r="E7">
        <v>267</v>
      </c>
      <c r="H7" s="103"/>
    </row>
    <row r="8" spans="1:8" x14ac:dyDescent="0.2">
      <c r="A8" s="65">
        <v>1958</v>
      </c>
      <c r="B8" s="66">
        <f>'Allg_J&amp;S2'!B6</f>
        <v>6839</v>
      </c>
      <c r="C8" s="66">
        <f>'Bau1'!E15</f>
        <v>2126</v>
      </c>
      <c r="D8" s="286"/>
      <c r="E8">
        <v>276</v>
      </c>
      <c r="H8" s="103"/>
    </row>
    <row r="9" spans="1:8" x14ac:dyDescent="0.2">
      <c r="A9" s="65">
        <v>1959</v>
      </c>
      <c r="B9" s="66">
        <f>'Allg_J&amp;S2'!B7</f>
        <v>7244</v>
      </c>
      <c r="C9" s="66">
        <f>'Bau1'!E16</f>
        <v>2206</v>
      </c>
      <c r="D9" s="286"/>
      <c r="E9">
        <v>285</v>
      </c>
      <c r="H9" s="103"/>
    </row>
    <row r="10" spans="1:8" x14ac:dyDescent="0.2">
      <c r="A10" s="65">
        <v>1960</v>
      </c>
      <c r="B10" s="66">
        <f>'Allg_J&amp;S2'!B8</f>
        <v>7692</v>
      </c>
      <c r="C10" s="66">
        <f>'Bau1'!E17</f>
        <v>2431</v>
      </c>
      <c r="D10" s="286"/>
      <c r="E10">
        <v>294</v>
      </c>
      <c r="H10" s="103"/>
    </row>
    <row r="11" spans="1:8" x14ac:dyDescent="0.2">
      <c r="A11" s="65">
        <v>1961</v>
      </c>
      <c r="B11" s="66">
        <f>'Allg_J&amp;S2'!B9</f>
        <v>7996</v>
      </c>
      <c r="C11" s="66">
        <f>'Bau1'!E18</f>
        <v>2674</v>
      </c>
      <c r="D11" s="286"/>
      <c r="E11">
        <v>303</v>
      </c>
      <c r="H11" s="103"/>
    </row>
    <row r="12" spans="1:8" x14ac:dyDescent="0.2">
      <c r="A12" s="65">
        <v>1962</v>
      </c>
      <c r="B12" s="66">
        <f>'Allg_J&amp;S2'!B10</f>
        <v>8439</v>
      </c>
      <c r="C12" s="66">
        <f>'Bau1'!E19</f>
        <v>2791</v>
      </c>
      <c r="D12" s="286"/>
      <c r="E12">
        <v>312</v>
      </c>
      <c r="H12" s="103"/>
    </row>
    <row r="13" spans="1:8" x14ac:dyDescent="0.2">
      <c r="A13" s="65">
        <v>1963</v>
      </c>
      <c r="B13" s="66">
        <f>'Allg_J&amp;S2'!B11</f>
        <v>8959</v>
      </c>
      <c r="C13" s="66">
        <f>'Bau1'!E20</f>
        <v>2974</v>
      </c>
      <c r="D13" s="286"/>
      <c r="E13">
        <v>321</v>
      </c>
      <c r="H13" s="103"/>
    </row>
    <row r="14" spans="1:8" x14ac:dyDescent="0.2">
      <c r="A14" s="65">
        <v>1964</v>
      </c>
      <c r="B14" s="66">
        <f>'Allg_J&amp;S2'!B12</f>
        <v>9148</v>
      </c>
      <c r="C14" s="66">
        <f>'Bau1'!E21</f>
        <v>3100</v>
      </c>
      <c r="D14" s="286"/>
      <c r="E14">
        <v>330</v>
      </c>
      <c r="H14" s="103"/>
    </row>
    <row r="15" spans="1:8" x14ac:dyDescent="0.2">
      <c r="A15" s="65">
        <v>1965</v>
      </c>
      <c r="B15" s="66">
        <f>'Allg_J&amp;S2'!B13</f>
        <v>9249</v>
      </c>
      <c r="C15" s="66">
        <f>'Bau1'!E22</f>
        <v>3250</v>
      </c>
      <c r="D15" s="286"/>
      <c r="E15">
        <v>339</v>
      </c>
      <c r="H15" s="103"/>
    </row>
    <row r="16" spans="1:8" x14ac:dyDescent="0.2">
      <c r="A16" s="65">
        <v>1966</v>
      </c>
      <c r="B16" s="66">
        <f>'Allg_J&amp;S2'!B14</f>
        <v>9666</v>
      </c>
      <c r="C16" s="66">
        <f>'Bau1'!E23</f>
        <v>3580</v>
      </c>
      <c r="D16" s="286"/>
      <c r="E16" s="287">
        <v>348</v>
      </c>
      <c r="H16" s="103"/>
    </row>
    <row r="17" spans="1:8" x14ac:dyDescent="0.2">
      <c r="A17" s="65">
        <v>1967</v>
      </c>
      <c r="B17" s="66">
        <f>'Allg_J&amp;S2'!B15</f>
        <v>9928</v>
      </c>
      <c r="C17" s="66">
        <f>'Bau1'!E24</f>
        <v>3730</v>
      </c>
      <c r="D17" s="286"/>
      <c r="E17">
        <v>354</v>
      </c>
      <c r="H17" s="103"/>
    </row>
    <row r="18" spans="1:8" x14ac:dyDescent="0.2">
      <c r="A18" s="65">
        <v>1968</v>
      </c>
      <c r="B18" s="66">
        <f>'Allg_J&amp;S2'!B16</f>
        <v>10178</v>
      </c>
      <c r="C18" s="66">
        <f>'Bau1'!E25</f>
        <v>3960</v>
      </c>
      <c r="D18" s="286"/>
      <c r="E18">
        <v>359</v>
      </c>
      <c r="H18" s="103"/>
    </row>
    <row r="19" spans="1:8" x14ac:dyDescent="0.2">
      <c r="A19" s="65">
        <v>1969</v>
      </c>
      <c r="B19" s="66">
        <f>'Allg_J&amp;S2'!B17</f>
        <v>10717</v>
      </c>
      <c r="C19" s="66">
        <f>'Bau1'!E26</f>
        <v>4190</v>
      </c>
      <c r="D19" s="286"/>
      <c r="E19">
        <v>365</v>
      </c>
      <c r="H19" s="103"/>
    </row>
    <row r="20" spans="1:8" x14ac:dyDescent="0.2">
      <c r="A20" s="65">
        <v>1970</v>
      </c>
      <c r="B20" s="66">
        <f>'Allg_J&amp;S2'!B18</f>
        <v>11115</v>
      </c>
      <c r="C20" s="66">
        <f>'Bau1'!E27</f>
        <v>4470</v>
      </c>
      <c r="D20" s="286"/>
      <c r="E20">
        <v>371</v>
      </c>
      <c r="H20" s="103"/>
    </row>
    <row r="21" spans="1:8" x14ac:dyDescent="0.2">
      <c r="A21" s="65">
        <v>1971</v>
      </c>
      <c r="B21" s="66">
        <f>'Allg_J&amp;S2'!B19</f>
        <v>12073</v>
      </c>
      <c r="C21" s="66">
        <f>'Bau1'!E28</f>
        <v>4700</v>
      </c>
      <c r="D21" s="286">
        <f t="shared" ref="D21:D51" si="0">H21/10000</f>
        <v>528.55330000000004</v>
      </c>
      <c r="E21">
        <v>377</v>
      </c>
      <c r="H21" s="103">
        <v>5285533</v>
      </c>
    </row>
    <row r="22" spans="1:8" x14ac:dyDescent="0.2">
      <c r="A22" s="65">
        <v>1972</v>
      </c>
      <c r="B22" s="66">
        <f>'Allg_J&amp;S2'!B20</f>
        <v>12650</v>
      </c>
      <c r="C22" s="66">
        <f>'Bau1'!E29</f>
        <v>4900</v>
      </c>
      <c r="D22" s="286">
        <f t="shared" si="0"/>
        <v>675.3981</v>
      </c>
      <c r="E22">
        <v>382</v>
      </c>
      <c r="H22" s="103">
        <v>6753981</v>
      </c>
    </row>
    <row r="23" spans="1:8" x14ac:dyDescent="0.2">
      <c r="A23" s="65">
        <v>1973</v>
      </c>
      <c r="B23" s="66">
        <f>'Allg_J&amp;S2'!B21</f>
        <v>12667</v>
      </c>
      <c r="C23" s="66">
        <f>'Bau1'!E30</f>
        <v>5150</v>
      </c>
      <c r="D23" s="286">
        <f t="shared" si="0"/>
        <v>848.48090000000002</v>
      </c>
      <c r="E23">
        <v>388</v>
      </c>
      <c r="H23" s="103">
        <v>8484809</v>
      </c>
    </row>
    <row r="24" spans="1:8" x14ac:dyDescent="0.2">
      <c r="A24" s="65">
        <v>1974</v>
      </c>
      <c r="B24" s="66">
        <f>'Allg_J&amp;S2'!B22</f>
        <v>11877</v>
      </c>
      <c r="C24" s="459">
        <v>5150</v>
      </c>
      <c r="D24" s="286">
        <f t="shared" si="0"/>
        <v>1124.3775000000001</v>
      </c>
      <c r="E24">
        <v>394</v>
      </c>
      <c r="H24" s="103">
        <v>11243775</v>
      </c>
    </row>
    <row r="25" spans="1:8" x14ac:dyDescent="0.2">
      <c r="A25" s="65">
        <v>1975</v>
      </c>
      <c r="B25" s="66">
        <f>'Allg_J&amp;S2'!B23</f>
        <v>11475</v>
      </c>
      <c r="C25" s="459">
        <v>5150</v>
      </c>
      <c r="D25" s="286">
        <f t="shared" si="0"/>
        <v>1308.7846</v>
      </c>
      <c r="E25">
        <v>399</v>
      </c>
      <c r="H25" s="103">
        <v>13087846</v>
      </c>
    </row>
    <row r="26" spans="1:8" x14ac:dyDescent="0.2">
      <c r="A26" s="65">
        <v>1976</v>
      </c>
      <c r="B26" s="66">
        <f>'Allg_J&amp;S2'!B24</f>
        <v>11591</v>
      </c>
      <c r="C26" s="459">
        <v>5150</v>
      </c>
      <c r="D26" s="286">
        <f t="shared" si="0"/>
        <v>1345.1451999999999</v>
      </c>
      <c r="E26" s="287">
        <v>405</v>
      </c>
      <c r="H26" s="103">
        <v>13451452</v>
      </c>
    </row>
    <row r="27" spans="1:8" x14ac:dyDescent="0.2">
      <c r="A27" s="65">
        <v>1977</v>
      </c>
      <c r="B27" s="66">
        <f>'Allg_J&amp;S2'!B25</f>
        <v>11518</v>
      </c>
      <c r="C27" s="459">
        <v>5150</v>
      </c>
      <c r="D27" s="286">
        <f t="shared" si="0"/>
        <v>1325.8115</v>
      </c>
      <c r="E27">
        <v>437</v>
      </c>
      <c r="H27" s="103">
        <v>13258115</v>
      </c>
    </row>
    <row r="28" spans="1:8" x14ac:dyDescent="0.2">
      <c r="A28" s="65">
        <v>1978</v>
      </c>
      <c r="B28" s="66">
        <f>'Allg_J&amp;S2'!B26</f>
        <v>11456</v>
      </c>
      <c r="C28" s="459">
        <v>5150</v>
      </c>
      <c r="D28" s="286">
        <f t="shared" si="0"/>
        <v>1336.5884000000001</v>
      </c>
      <c r="E28">
        <v>469</v>
      </c>
      <c r="H28" s="103">
        <v>13365884</v>
      </c>
    </row>
    <row r="29" spans="1:8" x14ac:dyDescent="0.2">
      <c r="A29" s="65">
        <v>1979</v>
      </c>
      <c r="B29" s="66">
        <f>'Allg_J&amp;S2'!B27</f>
        <v>11422</v>
      </c>
      <c r="C29" s="459">
        <v>5150</v>
      </c>
      <c r="D29" s="286">
        <f t="shared" si="0"/>
        <v>1362.1902</v>
      </c>
      <c r="E29">
        <v>501</v>
      </c>
      <c r="H29" s="103">
        <v>13621902</v>
      </c>
    </row>
    <row r="30" spans="1:8" x14ac:dyDescent="0.2">
      <c r="A30" s="65">
        <v>1980</v>
      </c>
      <c r="B30" s="66">
        <f>'Allg_J&amp;S2'!B28</f>
        <v>11403</v>
      </c>
      <c r="C30" s="66">
        <f>'Bau1'!E36</f>
        <v>5150</v>
      </c>
      <c r="D30" s="286">
        <f t="shared" si="0"/>
        <v>1415.8887999999999</v>
      </c>
      <c r="E30">
        <v>534</v>
      </c>
      <c r="H30" s="103">
        <v>14158888</v>
      </c>
    </row>
    <row r="31" spans="1:8" x14ac:dyDescent="0.2">
      <c r="A31" s="65">
        <v>1981</v>
      </c>
      <c r="B31" s="66">
        <f>'Allg_J&amp;S2'!B29</f>
        <v>11551</v>
      </c>
      <c r="C31" s="66">
        <f>'Bau1'!E38</f>
        <v>5072</v>
      </c>
      <c r="D31" s="286">
        <f t="shared" si="0"/>
        <v>1476.2294999999999</v>
      </c>
      <c r="E31">
        <v>566</v>
      </c>
      <c r="H31" s="103">
        <v>14762295</v>
      </c>
    </row>
    <row r="32" spans="1:8" x14ac:dyDescent="0.2">
      <c r="A32" s="65">
        <v>1982</v>
      </c>
      <c r="B32" s="66">
        <f>'Allg_J&amp;S2'!B30</f>
        <v>11412</v>
      </c>
      <c r="C32" s="66">
        <f>'Bau1'!E39</f>
        <v>5131</v>
      </c>
      <c r="D32" s="286">
        <f t="shared" si="0"/>
        <v>1540.7375</v>
      </c>
      <c r="E32">
        <v>598</v>
      </c>
      <c r="H32" s="103">
        <v>15407375</v>
      </c>
    </row>
    <row r="33" spans="1:8" x14ac:dyDescent="0.2">
      <c r="A33" s="65">
        <v>1983</v>
      </c>
      <c r="B33" s="66">
        <f>'Allg_J&amp;S2'!B31</f>
        <v>11381</v>
      </c>
      <c r="C33" s="66">
        <f>'Bau1'!E40</f>
        <v>5205</v>
      </c>
      <c r="D33" s="286">
        <f t="shared" si="0"/>
        <v>1695.5350000000001</v>
      </c>
      <c r="E33">
        <v>630</v>
      </c>
      <c r="H33" s="103">
        <v>16955350</v>
      </c>
    </row>
    <row r="34" spans="1:8" x14ac:dyDescent="0.2">
      <c r="A34" s="65">
        <v>1984</v>
      </c>
      <c r="B34" s="66">
        <f>'Allg_J&amp;S2'!B32</f>
        <v>11618</v>
      </c>
      <c r="C34" s="66">
        <f>'Bau1'!E41</f>
        <v>5350</v>
      </c>
      <c r="D34" s="286">
        <f t="shared" si="0"/>
        <v>1674.0446999999999</v>
      </c>
      <c r="E34">
        <v>663</v>
      </c>
      <c r="H34" s="103">
        <v>16740447</v>
      </c>
    </row>
    <row r="35" spans="1:8" x14ac:dyDescent="0.2">
      <c r="A35" s="65">
        <v>1985</v>
      </c>
      <c r="B35" s="66">
        <f>'Allg_J&amp;S2'!B33</f>
        <v>11760</v>
      </c>
      <c r="C35" s="66">
        <f>'Bau1'!E42</f>
        <v>5560</v>
      </c>
      <c r="D35" s="286">
        <f t="shared" si="0"/>
        <v>1748.944</v>
      </c>
      <c r="E35">
        <v>695</v>
      </c>
      <c r="H35" s="103">
        <v>17489440</v>
      </c>
    </row>
    <row r="36" spans="1:8" x14ac:dyDescent="0.2">
      <c r="A36" s="65">
        <v>1986</v>
      </c>
      <c r="B36" s="66">
        <f>'Allg_J&amp;S2'!B34</f>
        <v>11723</v>
      </c>
      <c r="C36" s="66">
        <f>'Bau1'!E43</f>
        <v>5603</v>
      </c>
      <c r="D36" s="286">
        <f t="shared" si="0"/>
        <v>1957.9771000000001</v>
      </c>
      <c r="E36" s="287">
        <v>727</v>
      </c>
      <c r="H36" s="103">
        <v>19579771</v>
      </c>
    </row>
    <row r="37" spans="1:8" x14ac:dyDescent="0.2">
      <c r="A37" s="65">
        <v>1987</v>
      </c>
      <c r="B37" s="66">
        <f>'Allg_J&amp;S2'!B35</f>
        <v>11750</v>
      </c>
      <c r="C37" s="66">
        <f>'Bau1'!E44</f>
        <v>5657</v>
      </c>
      <c r="D37" s="286">
        <f t="shared" si="0"/>
        <v>2133.2285999999999</v>
      </c>
      <c r="E37">
        <v>753</v>
      </c>
      <c r="H37" s="103">
        <v>21332286</v>
      </c>
    </row>
    <row r="38" spans="1:8" x14ac:dyDescent="0.2">
      <c r="A38" s="65">
        <v>1988</v>
      </c>
      <c r="B38" s="66">
        <f>'Allg_J&amp;S2'!B36</f>
        <v>11730</v>
      </c>
      <c r="C38" s="66">
        <f>'Bau1'!E45</f>
        <v>5684</v>
      </c>
      <c r="D38" s="286">
        <f t="shared" si="0"/>
        <v>2227.3020000000001</v>
      </c>
      <c r="E38">
        <v>780</v>
      </c>
      <c r="H38" s="103">
        <v>22273020</v>
      </c>
    </row>
    <row r="39" spans="1:8" x14ac:dyDescent="0.2">
      <c r="A39" s="65">
        <v>1989</v>
      </c>
      <c r="B39" s="66">
        <f>'Allg_J&amp;S2'!B37</f>
        <v>11725</v>
      </c>
      <c r="C39" s="66">
        <f>'Bau1'!E46</f>
        <v>5717</v>
      </c>
      <c r="D39" s="286">
        <f t="shared" si="0"/>
        <v>2331.5698000000002</v>
      </c>
      <c r="E39">
        <v>806</v>
      </c>
      <c r="H39" s="103">
        <v>23315698</v>
      </c>
    </row>
    <row r="40" spans="1:8" x14ac:dyDescent="0.2">
      <c r="A40" s="65">
        <v>1990</v>
      </c>
      <c r="B40" s="66">
        <f>'Allg_J&amp;S2'!B38</f>
        <v>11942</v>
      </c>
      <c r="C40" s="66">
        <f>'Bau1'!E47</f>
        <v>5799</v>
      </c>
      <c r="D40" s="286">
        <f t="shared" si="0"/>
        <v>2586.3618999999999</v>
      </c>
      <c r="E40">
        <v>832</v>
      </c>
      <c r="H40" s="103">
        <v>25863619</v>
      </c>
    </row>
    <row r="41" spans="1:8" x14ac:dyDescent="0.2">
      <c r="A41" s="65">
        <v>1991</v>
      </c>
      <c r="B41" s="66">
        <f>'Allg_J&amp;S2'!B39</f>
        <v>12286</v>
      </c>
      <c r="C41" s="66">
        <f>'Bau1'!E48</f>
        <v>5892</v>
      </c>
      <c r="D41" s="286">
        <f t="shared" si="0"/>
        <v>2823.8343</v>
      </c>
      <c r="E41">
        <v>858</v>
      </c>
      <c r="H41" s="103">
        <v>28238343</v>
      </c>
    </row>
    <row r="42" spans="1:8" x14ac:dyDescent="0.2">
      <c r="A42" s="65">
        <v>1992</v>
      </c>
      <c r="B42" s="66">
        <f>'Allg_J&amp;S2'!B40</f>
        <v>12270</v>
      </c>
      <c r="C42" s="66">
        <f>'Bau1'!E49</f>
        <v>5948</v>
      </c>
      <c r="D42" s="286">
        <f t="shared" si="0"/>
        <v>3067.9666999999999</v>
      </c>
      <c r="E42" s="287">
        <v>885</v>
      </c>
      <c r="H42" s="103">
        <v>30679667</v>
      </c>
    </row>
    <row r="43" spans="1:8" x14ac:dyDescent="0.2">
      <c r="A43" s="65">
        <v>1993</v>
      </c>
      <c r="B43" s="66">
        <f>'Allg_J&amp;S2'!B41</f>
        <v>12183</v>
      </c>
      <c r="C43" s="66">
        <f>'Bau1'!E50</f>
        <v>5960</v>
      </c>
      <c r="D43" s="286">
        <f t="shared" si="0"/>
        <v>3127.2999</v>
      </c>
      <c r="E43">
        <v>885</v>
      </c>
      <c r="H43" s="103">
        <v>31272999</v>
      </c>
    </row>
    <row r="44" spans="1:8" x14ac:dyDescent="0.2">
      <c r="A44" s="65">
        <v>1994</v>
      </c>
      <c r="B44" s="66">
        <f>'Allg_J&amp;S2'!B42</f>
        <v>11714</v>
      </c>
      <c r="C44" s="66">
        <f>'Bau1'!E51</f>
        <v>5985</v>
      </c>
      <c r="D44" s="286">
        <f t="shared" si="0"/>
        <v>3120.1972999999998</v>
      </c>
      <c r="E44">
        <v>885</v>
      </c>
      <c r="H44" s="103">
        <v>31201973</v>
      </c>
    </row>
    <row r="45" spans="1:8" x14ac:dyDescent="0.2">
      <c r="A45" s="65">
        <v>1995</v>
      </c>
      <c r="B45" s="66">
        <f>'Allg_J&amp;S2'!B43</f>
        <v>11677</v>
      </c>
      <c r="C45" s="66">
        <f>'Bau1'!E52</f>
        <v>5995</v>
      </c>
      <c r="D45" s="286">
        <f t="shared" si="0"/>
        <v>3176.8998000000001</v>
      </c>
      <c r="E45">
        <v>885</v>
      </c>
      <c r="H45" s="103">
        <v>31768998</v>
      </c>
    </row>
    <row r="46" spans="1:8" x14ac:dyDescent="0.2">
      <c r="A46" s="68">
        <v>1996</v>
      </c>
      <c r="B46" s="66">
        <f>'Allg_J&amp;S2'!B44</f>
        <v>11406</v>
      </c>
      <c r="C46" s="66">
        <f>'Bau1'!E53</f>
        <v>6009</v>
      </c>
      <c r="D46" s="286">
        <f t="shared" si="0"/>
        <v>3291.1183000000001</v>
      </c>
      <c r="E46">
        <v>885</v>
      </c>
      <c r="H46" s="103">
        <v>32911183</v>
      </c>
    </row>
    <row r="47" spans="1:8" x14ac:dyDescent="0.2">
      <c r="A47" s="68">
        <v>1997</v>
      </c>
      <c r="B47" s="66">
        <f>'Allg_J&amp;S2'!B45</f>
        <v>11437</v>
      </c>
      <c r="C47" s="66">
        <f>'Bau1'!E54</f>
        <v>6062</v>
      </c>
      <c r="D47" s="286">
        <f t="shared" si="0"/>
        <v>3291.1183000000001</v>
      </c>
      <c r="E47">
        <v>885</v>
      </c>
      <c r="H47" s="103">
        <v>32911183</v>
      </c>
    </row>
    <row r="48" spans="1:8" x14ac:dyDescent="0.2">
      <c r="A48" s="68">
        <v>1998</v>
      </c>
      <c r="B48" s="66">
        <f>'Allg_J&amp;S2'!B46</f>
        <v>11480</v>
      </c>
      <c r="C48" s="66">
        <f>'Bau1'!E55</f>
        <v>6106</v>
      </c>
      <c r="D48" s="286">
        <f t="shared" si="0"/>
        <v>3221.6893</v>
      </c>
      <c r="E48" s="307">
        <v>955</v>
      </c>
      <c r="F48" s="290"/>
      <c r="G48" s="290"/>
      <c r="H48" s="103">
        <v>32216893</v>
      </c>
    </row>
    <row r="49" spans="1:8" x14ac:dyDescent="0.2">
      <c r="A49" s="68">
        <v>1999</v>
      </c>
      <c r="B49" s="66">
        <f>'Allg_J&amp;S2'!B47</f>
        <v>11816</v>
      </c>
      <c r="C49" s="66">
        <f>'Bau1'!E56</f>
        <v>6237</v>
      </c>
      <c r="D49" s="286">
        <f t="shared" si="0"/>
        <v>3716.2646</v>
      </c>
      <c r="E49" s="307">
        <v>904</v>
      </c>
      <c r="F49" s="290"/>
      <c r="G49" s="290"/>
      <c r="H49" s="103">
        <v>37162646</v>
      </c>
    </row>
    <row r="50" spans="1:8" x14ac:dyDescent="0.2">
      <c r="A50" s="68">
        <v>2000</v>
      </c>
      <c r="B50" s="66">
        <f>'Allg_J&amp;S2'!B48</f>
        <v>12174</v>
      </c>
      <c r="C50" s="66">
        <f>'Bau1'!E56</f>
        <v>6237</v>
      </c>
      <c r="D50" s="286">
        <f t="shared" si="0"/>
        <v>3955.7968000000001</v>
      </c>
      <c r="E50" s="307">
        <v>904</v>
      </c>
      <c r="F50" s="290"/>
      <c r="G50" s="290"/>
      <c r="H50" s="103">
        <v>39557968</v>
      </c>
    </row>
    <row r="51" spans="1:8" x14ac:dyDescent="0.2">
      <c r="A51" s="68">
        <v>2001</v>
      </c>
      <c r="B51" s="66">
        <f>'Allg_J&amp;S2'!B49</f>
        <v>12368</v>
      </c>
      <c r="C51" s="66">
        <v>6295</v>
      </c>
      <c r="D51" s="286">
        <f t="shared" si="0"/>
        <v>3955.7968000000001</v>
      </c>
      <c r="E51" s="307">
        <v>904</v>
      </c>
      <c r="F51" s="290"/>
      <c r="G51" s="290"/>
      <c r="H51" s="103">
        <v>39557968</v>
      </c>
    </row>
    <row r="52" spans="1:8" x14ac:dyDescent="0.2">
      <c r="A52" s="68">
        <v>2002</v>
      </c>
      <c r="B52" s="66">
        <f>'Allg_J&amp;S2'!B50</f>
        <v>12716</v>
      </c>
      <c r="C52" s="66">
        <v>6480</v>
      </c>
      <c r="D52" s="286">
        <v>3956</v>
      </c>
      <c r="E52" s="307">
        <v>904</v>
      </c>
      <c r="F52" s="290"/>
      <c r="G52" s="290"/>
      <c r="H52" s="103">
        <v>39557968</v>
      </c>
    </row>
    <row r="53" spans="1:8" x14ac:dyDescent="0.2">
      <c r="A53" s="290"/>
      <c r="B53" s="290"/>
      <c r="E53" s="307"/>
      <c r="F53" s="290"/>
      <c r="G53" s="290"/>
      <c r="H53" s="290"/>
    </row>
    <row r="54" spans="1:8" x14ac:dyDescent="0.2">
      <c r="A54" s="290"/>
      <c r="B54" s="290"/>
      <c r="C54" s="290"/>
      <c r="D54" s="290"/>
      <c r="E54" s="290"/>
      <c r="F54" s="290"/>
      <c r="G54" s="290"/>
      <c r="H54" s="290"/>
    </row>
    <row r="55" spans="1:8" x14ac:dyDescent="0.2">
      <c r="A55" s="290"/>
      <c r="B55" s="458" t="s">
        <v>4</v>
      </c>
      <c r="C55" s="458"/>
      <c r="D55" s="458"/>
      <c r="E55" s="307" t="s">
        <v>5</v>
      </c>
      <c r="F55" s="307"/>
      <c r="G55" s="307"/>
      <c r="H55" s="290"/>
    </row>
    <row r="56" spans="1:8" x14ac:dyDescent="0.2">
      <c r="A56" s="290"/>
      <c r="B56" s="290"/>
      <c r="C56" s="290"/>
      <c r="D56" s="290"/>
      <c r="E56" s="290"/>
      <c r="F56" s="290"/>
      <c r="G56" s="290"/>
      <c r="H56" s="290"/>
    </row>
  </sheetData>
  <phoneticPr fontId="15" type="noConversion"/>
  <pageMargins left="0.31496062992125984" right="0.51181102362204722" top="0.78740157480314965" bottom="0.74803149606299213" header="0.51181102362204722" footer="0.39370078740157483"/>
  <pageSetup paperSize="9" orientation="portrait" r:id="rId1"/>
  <headerFooter alignWithMargins="0">
    <oddFooter>&amp;C&amp;A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F34DB0-3053-47D2-8EB2-4452629314F8}">
  <dimension ref="A1:F31"/>
  <sheetViews>
    <sheetView topLeftCell="B24" workbookViewId="0">
      <selection activeCell="H56" sqref="H56"/>
    </sheetView>
  </sheetViews>
  <sheetFormatPr baseColWidth="10" defaultRowHeight="12.75" x14ac:dyDescent="0.2"/>
  <cols>
    <col min="1" max="8" width="14.28515625" customWidth="1"/>
  </cols>
  <sheetData>
    <row r="1" spans="1:6" ht="15" customHeight="1" x14ac:dyDescent="0.2">
      <c r="A1" s="12"/>
    </row>
    <row r="2" spans="1:6" ht="8.1" customHeight="1" x14ac:dyDescent="0.2">
      <c r="A2" s="12"/>
    </row>
    <row r="3" spans="1:6" ht="15" customHeight="1" x14ac:dyDescent="0.2">
      <c r="A3" s="499" t="s">
        <v>165</v>
      </c>
      <c r="B3" s="500"/>
      <c r="C3" s="541" t="s">
        <v>166</v>
      </c>
      <c r="D3" s="500" t="s">
        <v>167</v>
      </c>
      <c r="E3" s="500"/>
      <c r="F3" s="542" t="s">
        <v>166</v>
      </c>
    </row>
    <row r="4" spans="1:6" ht="15" customHeight="1" x14ac:dyDescent="0.2">
      <c r="A4" s="43" t="s">
        <v>168</v>
      </c>
      <c r="B4" s="23"/>
      <c r="C4" s="354">
        <v>3.5</v>
      </c>
      <c r="D4" s="141" t="s">
        <v>169</v>
      </c>
      <c r="E4" s="142"/>
      <c r="F4" s="355">
        <v>17.100000000000001</v>
      </c>
    </row>
    <row r="5" spans="1:6" ht="15" customHeight="1" x14ac:dyDescent="0.2">
      <c r="A5" s="43" t="s">
        <v>170</v>
      </c>
      <c r="B5" s="23"/>
      <c r="C5" s="354">
        <v>7.3</v>
      </c>
      <c r="D5" s="64" t="s">
        <v>171</v>
      </c>
      <c r="E5" s="143"/>
      <c r="F5" s="351"/>
    </row>
    <row r="6" spans="1:6" ht="15" customHeight="1" x14ac:dyDescent="0.2">
      <c r="A6" s="43" t="s">
        <v>172</v>
      </c>
      <c r="B6" s="23"/>
      <c r="C6" s="354">
        <v>29</v>
      </c>
      <c r="D6" s="141" t="s">
        <v>819</v>
      </c>
      <c r="E6" s="142"/>
      <c r="F6" s="355">
        <v>0.1</v>
      </c>
    </row>
    <row r="7" spans="1:6" ht="15" customHeight="1" x14ac:dyDescent="0.2">
      <c r="A7" s="43" t="s">
        <v>173</v>
      </c>
      <c r="B7" s="23"/>
      <c r="C7" s="354">
        <v>1.2</v>
      </c>
      <c r="D7" s="64"/>
      <c r="E7" s="143"/>
      <c r="F7" s="351"/>
    </row>
    <row r="8" spans="1:6" ht="15" customHeight="1" x14ac:dyDescent="0.2">
      <c r="A8" s="499" t="s">
        <v>174</v>
      </c>
      <c r="B8" s="500"/>
      <c r="C8" s="354">
        <f>SUM(C4:C7)</f>
        <v>41</v>
      </c>
      <c r="D8" s="64"/>
      <c r="E8" s="143"/>
      <c r="F8" s="439">
        <f>SUM(F4:F7)</f>
        <v>17.200000000000003</v>
      </c>
    </row>
    <row r="9" spans="1:6" ht="15" customHeight="1" x14ac:dyDescent="0.2"/>
    <row r="10" spans="1:6" ht="15" customHeight="1" x14ac:dyDescent="0.2">
      <c r="A10" s="12"/>
    </row>
    <row r="11" spans="1:6" ht="8.1" customHeight="1" x14ac:dyDescent="0.2">
      <c r="C11" s="7"/>
      <c r="D11" s="7"/>
      <c r="E11" s="7"/>
      <c r="F11" s="7"/>
    </row>
    <row r="12" spans="1:6" ht="14.1" customHeight="1" x14ac:dyDescent="0.2">
      <c r="A12" s="385" t="s">
        <v>175</v>
      </c>
      <c r="B12" s="373"/>
      <c r="C12" s="383"/>
      <c r="D12" s="387"/>
      <c r="E12" s="384" t="s">
        <v>166</v>
      </c>
      <c r="F12" s="386"/>
    </row>
    <row r="13" spans="1:6" ht="14.1" customHeight="1" x14ac:dyDescent="0.2">
      <c r="A13" s="382"/>
      <c r="B13" s="377"/>
      <c r="C13" s="377"/>
      <c r="D13" s="401">
        <v>2000</v>
      </c>
      <c r="E13" s="401">
        <v>2001</v>
      </c>
      <c r="F13" s="440">
        <v>2002</v>
      </c>
    </row>
    <row r="14" spans="1:6" ht="14.1" customHeight="1" x14ac:dyDescent="0.2">
      <c r="A14" s="6" t="s">
        <v>176</v>
      </c>
      <c r="B14" s="7"/>
      <c r="C14" s="7"/>
      <c r="D14" s="356">
        <v>33.9</v>
      </c>
      <c r="E14" s="356">
        <v>33.9</v>
      </c>
      <c r="F14" s="356">
        <v>35.200000000000003</v>
      </c>
    </row>
    <row r="15" spans="1:6" ht="14.1" customHeight="1" x14ac:dyDescent="0.2">
      <c r="A15" s="6" t="s">
        <v>177</v>
      </c>
      <c r="B15" s="7"/>
      <c r="C15" s="7"/>
      <c r="D15" s="356">
        <v>8.1999999999999993</v>
      </c>
      <c r="E15" s="356">
        <v>8.1999999999999993</v>
      </c>
      <c r="F15" s="356">
        <v>8.1999999999999993</v>
      </c>
    </row>
    <row r="16" spans="1:6" ht="15" customHeight="1" x14ac:dyDescent="0.2">
      <c r="A16" s="357" t="s">
        <v>178</v>
      </c>
      <c r="B16" s="358"/>
      <c r="C16" s="358"/>
      <c r="D16" s="874">
        <f>SUM(D14:D15)</f>
        <v>42.099999999999994</v>
      </c>
      <c r="E16" s="874">
        <f>SUM(E14:E15)</f>
        <v>42.099999999999994</v>
      </c>
      <c r="F16" s="874">
        <f>SUM(F14:F15)</f>
        <v>43.400000000000006</v>
      </c>
    </row>
    <row r="17" ht="15" customHeight="1" x14ac:dyDescent="0.2"/>
    <row r="18" ht="15" customHeight="1" x14ac:dyDescent="0.2"/>
    <row r="19" ht="15" customHeight="1" x14ac:dyDescent="0.2"/>
    <row r="20" ht="15" customHeight="1" x14ac:dyDescent="0.2"/>
    <row r="21" ht="15" customHeight="1" x14ac:dyDescent="0.2"/>
    <row r="22" ht="18" customHeight="1" x14ac:dyDescent="0.2"/>
    <row r="23" ht="15" customHeight="1" x14ac:dyDescent="0.2"/>
    <row r="24" ht="15" customHeight="1" x14ac:dyDescent="0.2"/>
    <row r="25" ht="15" customHeight="1" x14ac:dyDescent="0.2"/>
    <row r="26" ht="15" customHeight="1" x14ac:dyDescent="0.2"/>
    <row r="27" ht="15" customHeight="1" x14ac:dyDescent="0.2"/>
    <row r="28" ht="15" customHeight="1" x14ac:dyDescent="0.2"/>
    <row r="29" ht="15" customHeight="1" x14ac:dyDescent="0.2"/>
    <row r="30" ht="15" customHeight="1" x14ac:dyDescent="0.2"/>
    <row r="31" ht="15" customHeight="1" x14ac:dyDescent="0.2"/>
  </sheetData>
  <phoneticPr fontId="15" type="noConversion"/>
  <pageMargins left="0.31496062992125984" right="0.51181102362204722" top="0.78740157480314965" bottom="0.74803149606299213" header="0.51181102362204722" footer="0.39370078740157483"/>
  <pageSetup paperSize="9" orientation="portrait" r:id="rId1"/>
  <headerFooter alignWithMargins="0">
    <oddFooter>&amp;C&amp;A</oddFooter>
  </headerFooter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9D84A6-5866-4BE1-85C6-A95BEF038D31}">
  <dimension ref="A1:AF236"/>
  <sheetViews>
    <sheetView workbookViewId="0">
      <selection activeCell="H20" sqref="H20"/>
    </sheetView>
  </sheetViews>
  <sheetFormatPr baseColWidth="10" defaultRowHeight="12.75" x14ac:dyDescent="0.2"/>
  <cols>
    <col min="1" max="1" width="4.28515625" customWidth="1"/>
    <col min="2" max="2" width="3.7109375" customWidth="1"/>
    <col min="3" max="3" width="4.28515625" customWidth="1"/>
    <col min="4" max="4" width="25.42578125" customWidth="1"/>
    <col min="5" max="10" width="16" customWidth="1"/>
    <col min="11" max="11" width="12" customWidth="1"/>
  </cols>
  <sheetData>
    <row r="1" spans="1:32" s="42" customFormat="1" ht="15" customHeight="1" x14ac:dyDescent="0.2"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</row>
    <row r="2" spans="1:32" s="42" customFormat="1" ht="15" customHeight="1" thickBot="1" x14ac:dyDescent="0.25">
      <c r="A2" s="23"/>
      <c r="B2" s="23"/>
      <c r="C2" s="23"/>
      <c r="D2" s="23"/>
      <c r="E2" s="23"/>
      <c r="F2" s="23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</row>
    <row r="3" spans="1:32" s="42" customFormat="1" ht="17.100000000000001" customHeight="1" x14ac:dyDescent="0.2">
      <c r="A3" s="652" t="s">
        <v>179</v>
      </c>
      <c r="B3" s="646"/>
      <c r="C3" s="646"/>
      <c r="D3" s="647"/>
      <c r="E3" s="648" t="s">
        <v>180</v>
      </c>
      <c r="F3" s="649"/>
      <c r="G3" s="650" t="s">
        <v>181</v>
      </c>
      <c r="H3" s="649"/>
      <c r="I3" s="648" t="s">
        <v>182</v>
      </c>
      <c r="J3" s="649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</row>
    <row r="4" spans="1:32" s="42" customFormat="1" ht="15" customHeight="1" x14ac:dyDescent="0.2">
      <c r="A4" s="489" t="s">
        <v>183</v>
      </c>
      <c r="B4" s="490"/>
      <c r="C4" s="490"/>
      <c r="D4" s="550"/>
      <c r="E4" s="758">
        <v>2001</v>
      </c>
      <c r="F4" s="759">
        <v>2002</v>
      </c>
      <c r="G4" s="758">
        <v>2001</v>
      </c>
      <c r="H4" s="560">
        <v>2002</v>
      </c>
      <c r="I4" s="925">
        <v>2001</v>
      </c>
      <c r="J4" s="651">
        <v>2002</v>
      </c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</row>
    <row r="5" spans="1:32" s="42" customFormat="1" ht="6" customHeight="1" x14ac:dyDescent="0.2">
      <c r="A5" s="392"/>
      <c r="D5" s="262"/>
      <c r="E5" s="923"/>
      <c r="F5" s="760"/>
      <c r="G5" s="345"/>
      <c r="H5" s="261"/>
      <c r="I5" s="261"/>
      <c r="J5" s="261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</row>
    <row r="6" spans="1:32" s="42" customFormat="1" ht="15" customHeight="1" x14ac:dyDescent="0.2">
      <c r="A6" s="393" t="s">
        <v>184</v>
      </c>
      <c r="D6" s="262"/>
      <c r="E6" s="924"/>
      <c r="F6" s="761"/>
      <c r="G6" s="346"/>
      <c r="H6" s="262"/>
      <c r="I6" s="262"/>
      <c r="J6" s="262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</row>
    <row r="7" spans="1:32" s="42" customFormat="1" ht="3.95" customHeight="1" x14ac:dyDescent="0.2">
      <c r="A7" s="392"/>
      <c r="D7" s="262"/>
      <c r="E7" s="924"/>
      <c r="F7" s="761"/>
      <c r="G7" s="346"/>
      <c r="H7" s="262"/>
      <c r="I7" s="262"/>
      <c r="J7" s="262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</row>
    <row r="8" spans="1:32" s="42" customFormat="1" ht="15" customHeight="1" x14ac:dyDescent="0.2">
      <c r="A8" s="392"/>
      <c r="B8" s="105" t="s">
        <v>116</v>
      </c>
      <c r="D8" s="262"/>
      <c r="E8" s="924"/>
      <c r="F8" s="761"/>
      <c r="G8" s="346"/>
      <c r="H8" s="262"/>
      <c r="I8" s="262"/>
      <c r="J8" s="262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</row>
    <row r="9" spans="1:32" s="42" customFormat="1" ht="15" customHeight="1" x14ac:dyDescent="0.2">
      <c r="A9" s="394"/>
      <c r="B9" s="52"/>
      <c r="C9" s="51" t="s">
        <v>185</v>
      </c>
      <c r="D9" s="305"/>
      <c r="E9" s="762">
        <v>15518529.35</v>
      </c>
      <c r="F9" s="762" t="s">
        <v>882</v>
      </c>
      <c r="G9" s="348"/>
      <c r="H9" s="266"/>
      <c r="I9" s="266"/>
      <c r="J9" s="266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</row>
    <row r="10" spans="1:32" s="42" customFormat="1" ht="15" customHeight="1" x14ac:dyDescent="0.2">
      <c r="A10" s="392"/>
      <c r="C10" s="51" t="s">
        <v>186</v>
      </c>
      <c r="D10" s="305"/>
      <c r="E10" s="762"/>
      <c r="F10" s="762"/>
      <c r="G10" s="86">
        <v>1974488.3</v>
      </c>
      <c r="H10" s="263" t="s">
        <v>883</v>
      </c>
      <c r="I10" s="266"/>
      <c r="J10" s="266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</row>
    <row r="11" spans="1:32" s="42" customFormat="1" ht="15" customHeight="1" x14ac:dyDescent="0.2">
      <c r="A11" s="392"/>
      <c r="C11" s="23" t="s">
        <v>187</v>
      </c>
      <c r="D11" s="395"/>
      <c r="E11" s="762"/>
      <c r="F11" s="762"/>
      <c r="G11" s="86"/>
      <c r="H11" s="263"/>
      <c r="I11" s="263">
        <v>3295551</v>
      </c>
      <c r="J11" s="263">
        <v>3062105</v>
      </c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</row>
    <row r="12" spans="1:32" s="42" customFormat="1" ht="15" customHeight="1" thickBot="1" x14ac:dyDescent="0.25">
      <c r="A12" s="396"/>
      <c r="B12" s="135"/>
      <c r="C12" s="135" t="s">
        <v>188</v>
      </c>
      <c r="D12" s="306"/>
      <c r="E12" s="763">
        <v>980694.95</v>
      </c>
      <c r="F12" s="763">
        <v>1121659.45</v>
      </c>
      <c r="G12" s="347">
        <v>516508.5</v>
      </c>
      <c r="H12" s="264">
        <v>367516.45</v>
      </c>
      <c r="I12" s="264"/>
      <c r="J12" s="264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</row>
    <row r="13" spans="1:32" s="42" customFormat="1" ht="15" customHeight="1" thickBot="1" x14ac:dyDescent="0.25">
      <c r="A13" s="653"/>
      <c r="B13" s="654"/>
      <c r="C13" s="654" t="s">
        <v>189</v>
      </c>
      <c r="D13" s="655"/>
      <c r="E13" s="763">
        <f>SUM(E12,E9)</f>
        <v>16499224.299999999</v>
      </c>
      <c r="F13" s="763">
        <f>SUM(F12,F9)</f>
        <v>1121659.45</v>
      </c>
      <c r="G13" s="347">
        <f>SUM(G10:G12)</f>
        <v>2490996.7999999998</v>
      </c>
      <c r="H13" s="264">
        <f>SUM(H10:H12)</f>
        <v>367516.45</v>
      </c>
      <c r="I13" s="264">
        <f>SUM(I11)</f>
        <v>3295551</v>
      </c>
      <c r="J13" s="264">
        <v>3062105</v>
      </c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</row>
    <row r="14" spans="1:32" s="42" customFormat="1" ht="15" customHeight="1" x14ac:dyDescent="0.2">
      <c r="A14" s="392"/>
      <c r="D14" s="262"/>
      <c r="E14" s="764"/>
      <c r="F14" s="764"/>
      <c r="G14" s="348"/>
      <c r="H14" s="266"/>
      <c r="I14" s="266"/>
      <c r="J14" s="266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</row>
    <row r="15" spans="1:32" s="42" customFormat="1" ht="15" customHeight="1" x14ac:dyDescent="0.2">
      <c r="A15" s="397"/>
      <c r="B15" s="344" t="s">
        <v>117</v>
      </c>
      <c r="C15" s="23"/>
      <c r="D15" s="395"/>
      <c r="E15" s="765"/>
      <c r="F15" s="765"/>
      <c r="G15" s="349"/>
      <c r="H15" s="265"/>
      <c r="I15" s="265"/>
      <c r="J15" s="26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</row>
    <row r="16" spans="1:32" s="42" customFormat="1" ht="15" customHeight="1" x14ac:dyDescent="0.2">
      <c r="A16" s="392"/>
      <c r="C16" s="23" t="s">
        <v>190</v>
      </c>
      <c r="D16" s="395"/>
      <c r="E16" s="765">
        <v>1788022.7</v>
      </c>
      <c r="F16" s="765">
        <v>1871376.65</v>
      </c>
      <c r="G16" s="349">
        <v>305965.2</v>
      </c>
      <c r="H16" s="265">
        <v>315593.2</v>
      </c>
      <c r="I16" s="265"/>
      <c r="J16" s="400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</row>
    <row r="17" spans="1:32" s="42" customFormat="1" ht="15.75" customHeight="1" x14ac:dyDescent="0.2">
      <c r="A17" s="392"/>
      <c r="C17" s="23" t="s">
        <v>191</v>
      </c>
      <c r="D17" s="395"/>
      <c r="E17" s="765">
        <v>11839708.300000001</v>
      </c>
      <c r="F17" s="765" t="s">
        <v>885</v>
      </c>
      <c r="G17" s="349">
        <v>1108697.8500000001</v>
      </c>
      <c r="H17" s="265" t="s">
        <v>886</v>
      </c>
      <c r="I17" s="265">
        <v>2797137</v>
      </c>
      <c r="J17" s="265">
        <v>2282027</v>
      </c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</row>
    <row r="18" spans="1:32" s="42" customFormat="1" ht="15" customHeight="1" x14ac:dyDescent="0.2">
      <c r="A18" s="392"/>
      <c r="C18" s="23" t="s">
        <v>192</v>
      </c>
      <c r="D18" s="395"/>
      <c r="E18" s="765">
        <v>1143583.55</v>
      </c>
      <c r="F18" s="765">
        <v>923377.6</v>
      </c>
      <c r="G18" s="349">
        <v>552296.85</v>
      </c>
      <c r="H18" s="265">
        <v>740172.4</v>
      </c>
      <c r="I18" s="265">
        <v>57687</v>
      </c>
      <c r="J18" s="265">
        <v>34087</v>
      </c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</row>
    <row r="19" spans="1:32" s="42" customFormat="1" ht="15" customHeight="1" x14ac:dyDescent="0.2">
      <c r="A19" s="392"/>
      <c r="C19" s="23" t="s">
        <v>193</v>
      </c>
      <c r="D19" s="395"/>
      <c r="E19" s="765">
        <v>0</v>
      </c>
      <c r="F19" s="765">
        <v>9700</v>
      </c>
      <c r="G19" s="349">
        <v>0</v>
      </c>
      <c r="H19" s="265">
        <v>1600</v>
      </c>
      <c r="I19" s="265">
        <v>16644</v>
      </c>
      <c r="J19" s="265">
        <v>10501</v>
      </c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</row>
    <row r="20" spans="1:32" s="42" customFormat="1" ht="15" customHeight="1" x14ac:dyDescent="0.2">
      <c r="A20" s="392"/>
      <c r="C20" s="23" t="s">
        <v>194</v>
      </c>
      <c r="D20" s="395"/>
      <c r="E20" s="765">
        <v>1864346.2</v>
      </c>
      <c r="F20" s="765">
        <v>1129481.25</v>
      </c>
      <c r="G20" s="349">
        <v>1220481.2</v>
      </c>
      <c r="H20" s="265">
        <v>235342.45</v>
      </c>
      <c r="I20" s="265">
        <v>15250</v>
      </c>
      <c r="J20" s="265">
        <v>293300</v>
      </c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</row>
    <row r="21" spans="1:32" s="42" customFormat="1" ht="15" customHeight="1" thickBot="1" x14ac:dyDescent="0.25">
      <c r="A21" s="396"/>
      <c r="B21" s="135"/>
      <c r="C21" s="135" t="s">
        <v>195</v>
      </c>
      <c r="D21" s="398"/>
      <c r="E21" s="763">
        <v>298200</v>
      </c>
      <c r="F21" s="763">
        <v>311531.2</v>
      </c>
      <c r="G21" s="347">
        <v>196200</v>
      </c>
      <c r="H21" s="264">
        <v>207200</v>
      </c>
      <c r="I21" s="265">
        <v>72094</v>
      </c>
      <c r="J21" s="265">
        <v>400313</v>
      </c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</row>
    <row r="22" spans="1:32" s="42" customFormat="1" ht="15" customHeight="1" thickBot="1" x14ac:dyDescent="0.25">
      <c r="A22" s="489"/>
      <c r="B22" s="490"/>
      <c r="C22" s="490" t="s">
        <v>196</v>
      </c>
      <c r="D22" s="550"/>
      <c r="E22" s="765">
        <f>SUM(E16:E21)</f>
        <v>16933860.75</v>
      </c>
      <c r="F22" s="765">
        <v>18940048</v>
      </c>
      <c r="G22" s="349">
        <f>SUM(G16:G21)</f>
        <v>3383641.0999999996</v>
      </c>
      <c r="H22" s="265">
        <v>2950361.85</v>
      </c>
      <c r="I22" s="265">
        <f>SUM(I17:I21)</f>
        <v>2958812</v>
      </c>
      <c r="J22" s="265">
        <f>SUM(J17:J21)</f>
        <v>3020228</v>
      </c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</row>
    <row r="23" spans="1:32" s="42" customFormat="1" ht="15" customHeight="1" thickBot="1" x14ac:dyDescent="0.25">
      <c r="A23" s="656" t="s">
        <v>197</v>
      </c>
      <c r="B23" s="657"/>
      <c r="C23" s="657"/>
      <c r="D23" s="658"/>
      <c r="E23" s="766">
        <v>-434636.45</v>
      </c>
      <c r="F23" s="766">
        <v>1938981</v>
      </c>
      <c r="G23" s="660">
        <v>-892644.3</v>
      </c>
      <c r="H23" s="659">
        <v>-189933.65</v>
      </c>
      <c r="I23" s="661">
        <v>36739</v>
      </c>
      <c r="J23" s="661">
        <v>41877</v>
      </c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</row>
    <row r="24" spans="1:32" s="42" customFormat="1" ht="6" customHeight="1" x14ac:dyDescent="0.2">
      <c r="A24" s="392"/>
      <c r="D24" s="262"/>
      <c r="E24" s="764"/>
      <c r="F24" s="764"/>
      <c r="G24" s="348"/>
      <c r="H24" s="266"/>
      <c r="I24" s="266"/>
      <c r="J24" s="266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</row>
    <row r="25" spans="1:32" s="42" customFormat="1" ht="15" customHeight="1" x14ac:dyDescent="0.2">
      <c r="A25" s="393" t="s">
        <v>198</v>
      </c>
      <c r="D25" s="262"/>
      <c r="E25" s="764"/>
      <c r="F25" s="764"/>
      <c r="G25" s="348"/>
      <c r="H25" s="266"/>
      <c r="I25" s="266"/>
      <c r="J25" s="266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</row>
    <row r="26" spans="1:32" s="42" customFormat="1" ht="3.95" customHeight="1" x14ac:dyDescent="0.2">
      <c r="A26" s="392"/>
      <c r="D26" s="399"/>
      <c r="E26" s="764"/>
      <c r="F26" s="764"/>
      <c r="G26" s="348"/>
      <c r="H26" s="266"/>
      <c r="I26" s="266"/>
      <c r="J26" s="26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</row>
    <row r="27" spans="1:32" s="42" customFormat="1" ht="15" customHeight="1" x14ac:dyDescent="0.2">
      <c r="A27" s="392"/>
      <c r="B27" s="105" t="s">
        <v>199</v>
      </c>
      <c r="D27" s="262"/>
      <c r="E27" s="764"/>
      <c r="F27" s="764"/>
      <c r="G27" s="348"/>
      <c r="H27" s="266"/>
      <c r="I27" s="266"/>
      <c r="J27" s="266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</row>
    <row r="28" spans="1:32" s="42" customFormat="1" ht="15" customHeight="1" x14ac:dyDescent="0.2">
      <c r="A28" s="668"/>
      <c r="B28" s="500"/>
      <c r="C28" s="500" t="s">
        <v>200</v>
      </c>
      <c r="D28" s="669"/>
      <c r="E28" s="762">
        <v>2263079.1</v>
      </c>
      <c r="F28" s="762">
        <v>5074583.25</v>
      </c>
      <c r="G28" s="86">
        <v>1721666.7</v>
      </c>
      <c r="H28" s="263">
        <v>2325688.4</v>
      </c>
      <c r="I28" s="263">
        <v>71000</v>
      </c>
      <c r="J28" s="263">
        <v>84000</v>
      </c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</row>
    <row r="29" spans="1:32" s="42" customFormat="1" ht="15" customHeight="1" x14ac:dyDescent="0.2">
      <c r="A29" s="397"/>
      <c r="B29" s="344" t="s">
        <v>201</v>
      </c>
      <c r="C29" s="23"/>
      <c r="D29" s="395"/>
      <c r="E29" s="765"/>
      <c r="F29" s="765"/>
      <c r="G29" s="349"/>
      <c r="H29" s="265"/>
      <c r="I29" s="400"/>
      <c r="J29" s="400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</row>
    <row r="30" spans="1:32" s="42" customFormat="1" ht="15" customHeight="1" x14ac:dyDescent="0.2">
      <c r="A30" s="392"/>
      <c r="C30" s="23" t="s">
        <v>202</v>
      </c>
      <c r="D30" s="395"/>
      <c r="E30" s="765">
        <v>205732.9</v>
      </c>
      <c r="F30" s="765">
        <v>625102</v>
      </c>
      <c r="G30" s="349">
        <v>270185.5</v>
      </c>
      <c r="H30" s="265">
        <v>389521.6</v>
      </c>
      <c r="I30" s="265">
        <v>0</v>
      </c>
      <c r="J30" s="265">
        <v>0</v>
      </c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</row>
    <row r="31" spans="1:32" s="42" customFormat="1" ht="15" customHeight="1" thickBot="1" x14ac:dyDescent="0.25">
      <c r="A31" s="392"/>
      <c r="C31" s="23" t="s">
        <v>880</v>
      </c>
      <c r="D31" s="395"/>
      <c r="E31" s="765"/>
      <c r="F31" s="765"/>
      <c r="G31" s="349">
        <v>200000</v>
      </c>
      <c r="H31" s="265">
        <v>30824.35</v>
      </c>
      <c r="I31" s="265">
        <v>0</v>
      </c>
      <c r="J31" s="265">
        <v>0</v>
      </c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</row>
    <row r="32" spans="1:32" s="42" customFormat="1" ht="15" customHeight="1" thickBot="1" x14ac:dyDescent="0.25">
      <c r="A32" s="665"/>
      <c r="B32" s="666"/>
      <c r="C32" s="666" t="s">
        <v>203</v>
      </c>
      <c r="D32" s="667"/>
      <c r="E32" s="767">
        <f>SUM(E30:E31)</f>
        <v>205732.9</v>
      </c>
      <c r="F32" s="767">
        <f>SUM(F30:F31)</f>
        <v>625102</v>
      </c>
      <c r="G32" s="350">
        <f>SUM(G30:G31)</f>
        <v>470185.5</v>
      </c>
      <c r="H32" s="267">
        <f>SUM(H30:H31)</f>
        <v>420345.94999999995</v>
      </c>
      <c r="I32" s="267">
        <v>0</v>
      </c>
      <c r="J32" s="267">
        <v>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</row>
    <row r="33" spans="1:32" s="42" customFormat="1" ht="15" customHeight="1" thickBot="1" x14ac:dyDescent="0.25">
      <c r="A33" s="653"/>
      <c r="B33" s="662" t="s">
        <v>204</v>
      </c>
      <c r="C33" s="654"/>
      <c r="D33" s="655"/>
      <c r="E33" s="768">
        <v>2057346.2</v>
      </c>
      <c r="F33" s="768">
        <v>4449481.25</v>
      </c>
      <c r="G33" s="664">
        <v>1251481.2</v>
      </c>
      <c r="H33" s="663">
        <v>1905342.5</v>
      </c>
      <c r="I33" s="663">
        <v>71000</v>
      </c>
      <c r="J33" s="663">
        <v>84000</v>
      </c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</row>
    <row r="34" spans="1:32" ht="15" customHeight="1" x14ac:dyDescent="0.2"/>
    <row r="35" spans="1:32" s="42" customFormat="1" ht="15" customHeight="1" x14ac:dyDescent="0.2">
      <c r="A35" s="42" t="s">
        <v>884</v>
      </c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</row>
    <row r="36" spans="1:32" s="42" customFormat="1" ht="15" customHeight="1" x14ac:dyDescent="0.2"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</row>
    <row r="37" spans="1:32" s="42" customFormat="1" ht="15" customHeight="1" x14ac:dyDescent="0.2"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</row>
    <row r="38" spans="1:32" s="42" customFormat="1" ht="15" customHeight="1" x14ac:dyDescent="0.2"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</row>
    <row r="39" spans="1:32" s="42" customFormat="1" ht="15" customHeight="1" x14ac:dyDescent="0.2">
      <c r="B39"/>
      <c r="C39"/>
      <c r="D39"/>
      <c r="E39"/>
      <c r="F39"/>
      <c r="G39"/>
      <c r="H39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</row>
    <row r="40" spans="1:32" s="42" customFormat="1" ht="15" customHeight="1" x14ac:dyDescent="0.2">
      <c r="B40"/>
      <c r="C40"/>
      <c r="D40"/>
      <c r="E40"/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</row>
    <row r="41" spans="1:32" s="42" customFormat="1" ht="15" customHeight="1" x14ac:dyDescent="0.2"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</row>
    <row r="42" spans="1:32" s="42" customFormat="1" ht="15" customHeight="1" x14ac:dyDescent="0.2">
      <c r="B42"/>
      <c r="C42"/>
      <c r="D42"/>
      <c r="E42"/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</row>
    <row r="43" spans="1:32" s="42" customFormat="1" ht="15" customHeight="1" x14ac:dyDescent="0.2"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</row>
    <row r="44" spans="1:32" s="42" customFormat="1" ht="15" customHeight="1" x14ac:dyDescent="0.2"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</row>
    <row r="45" spans="1:32" s="42" customFormat="1" ht="15" customHeight="1" x14ac:dyDescent="0.2"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</row>
    <row r="46" spans="1:32" s="42" customFormat="1" ht="15" customHeight="1" x14ac:dyDescent="0.2"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</row>
    <row r="47" spans="1:32" s="42" customFormat="1" ht="15" customHeight="1" x14ac:dyDescent="0.2">
      <c r="B47"/>
      <c r="C47"/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</row>
    <row r="48" spans="1:32" s="42" customFormat="1" ht="15" customHeight="1" x14ac:dyDescent="0.2">
      <c r="B48"/>
      <c r="C48"/>
      <c r="D48"/>
      <c r="E48"/>
      <c r="F48"/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</row>
    <row r="49" spans="2:32" s="42" customFormat="1" ht="15" customHeight="1" x14ac:dyDescent="0.2"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</row>
    <row r="50" spans="2:32" s="42" customFormat="1" ht="15" customHeight="1" x14ac:dyDescent="0.2"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</row>
    <row r="51" spans="2:32" s="42" customFormat="1" ht="15" customHeight="1" x14ac:dyDescent="0.2"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</row>
    <row r="52" spans="2:32" s="42" customFormat="1" ht="15" customHeight="1" x14ac:dyDescent="0.2"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</row>
    <row r="53" spans="2:32" s="42" customFormat="1" ht="15" customHeight="1" x14ac:dyDescent="0.2"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</row>
    <row r="54" spans="2:32" s="42" customFormat="1" ht="15" customHeight="1" x14ac:dyDescent="0.2"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</row>
    <row r="55" spans="2:32" s="42" customFormat="1" ht="15" customHeight="1" x14ac:dyDescent="0.2"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</row>
    <row r="56" spans="2:32" s="42" customFormat="1" ht="15" customHeight="1" x14ac:dyDescent="0.2">
      <c r="B56"/>
      <c r="C56"/>
      <c r="D56"/>
      <c r="E56"/>
      <c r="F56"/>
      <c r="G56"/>
      <c r="H56"/>
      <c r="I56"/>
      <c r="J56"/>
      <c r="K56"/>
      <c r="L56"/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</row>
    <row r="57" spans="2:32" s="42" customFormat="1" ht="15" customHeight="1" x14ac:dyDescent="0.2">
      <c r="B57"/>
      <c r="C57"/>
      <c r="D57"/>
      <c r="E57"/>
      <c r="F57"/>
      <c r="G57"/>
      <c r="H57"/>
      <c r="I57"/>
      <c r="J57"/>
      <c r="K57"/>
      <c r="L57"/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</row>
    <row r="58" spans="2:32" s="42" customFormat="1" ht="15" customHeight="1" x14ac:dyDescent="0.2"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</row>
    <row r="59" spans="2:32" s="42" customFormat="1" ht="15" customHeight="1" x14ac:dyDescent="0.2"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</row>
    <row r="60" spans="2:32" s="42" customFormat="1" ht="15" customHeight="1" x14ac:dyDescent="0.2">
      <c r="B60"/>
      <c r="C60"/>
      <c r="D60"/>
      <c r="E60"/>
      <c r="F60"/>
      <c r="G60"/>
      <c r="H60"/>
      <c r="I60"/>
      <c r="J60"/>
      <c r="K60"/>
      <c r="L60"/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</row>
    <row r="61" spans="2:32" s="42" customFormat="1" ht="15" customHeight="1" x14ac:dyDescent="0.2"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</row>
    <row r="62" spans="2:32" s="42" customFormat="1" ht="15" customHeight="1" x14ac:dyDescent="0.2"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</row>
    <row r="63" spans="2:32" s="42" customFormat="1" ht="15" customHeight="1" x14ac:dyDescent="0.2"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</row>
    <row r="64" spans="2:32" s="42" customFormat="1" ht="15" customHeight="1" x14ac:dyDescent="0.2"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</row>
    <row r="65" spans="2:32" s="42" customFormat="1" ht="15" customHeight="1" x14ac:dyDescent="0.2"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</row>
    <row r="66" spans="2:32" s="42" customFormat="1" ht="15" customHeight="1" x14ac:dyDescent="0.2"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</row>
    <row r="67" spans="2:32" s="42" customFormat="1" ht="15" customHeight="1" x14ac:dyDescent="0.2"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</row>
    <row r="68" spans="2:32" s="42" customFormat="1" ht="15" customHeight="1" x14ac:dyDescent="0.2"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</row>
    <row r="69" spans="2:32" s="42" customFormat="1" ht="15" customHeight="1" x14ac:dyDescent="0.2"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</row>
    <row r="70" spans="2:32" s="42" customFormat="1" ht="15" customHeight="1" x14ac:dyDescent="0.2"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</row>
    <row r="71" spans="2:32" s="42" customFormat="1" ht="15" customHeight="1" x14ac:dyDescent="0.2"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</row>
    <row r="72" spans="2:32" s="42" customFormat="1" ht="15" customHeight="1" x14ac:dyDescent="0.2"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</row>
    <row r="73" spans="2:32" s="42" customFormat="1" ht="15" customHeight="1" x14ac:dyDescent="0.2"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</row>
    <row r="74" spans="2:32" s="42" customFormat="1" ht="15" customHeight="1" x14ac:dyDescent="0.2"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</row>
    <row r="75" spans="2:32" s="42" customFormat="1" ht="15" customHeight="1" x14ac:dyDescent="0.2"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</row>
    <row r="76" spans="2:32" s="42" customFormat="1" ht="15" customHeight="1" x14ac:dyDescent="0.2"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</row>
    <row r="77" spans="2:32" s="42" customFormat="1" ht="15" customHeight="1" x14ac:dyDescent="0.2"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</row>
    <row r="78" spans="2:32" s="42" customFormat="1" ht="15" customHeight="1" x14ac:dyDescent="0.2">
      <c r="B78"/>
      <c r="C78"/>
      <c r="D78"/>
      <c r="E78"/>
      <c r="F78"/>
      <c r="G78"/>
      <c r="H78"/>
      <c r="I78"/>
      <c r="J78"/>
      <c r="K78"/>
      <c r="L78"/>
      <c r="M78"/>
      <c r="N78"/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</row>
    <row r="79" spans="2:32" s="42" customFormat="1" ht="15" customHeight="1" x14ac:dyDescent="0.2"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</row>
    <row r="80" spans="2:32" s="42" customFormat="1" ht="15" customHeight="1" x14ac:dyDescent="0.2">
      <c r="B80"/>
      <c r="C80"/>
      <c r="D80"/>
      <c r="E80"/>
      <c r="F80"/>
      <c r="G80"/>
      <c r="H80"/>
      <c r="I80"/>
      <c r="J80"/>
      <c r="K80"/>
      <c r="L80"/>
      <c r="M80"/>
      <c r="N80"/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</row>
    <row r="81" spans="2:32" s="42" customFormat="1" ht="15" customHeight="1" x14ac:dyDescent="0.2">
      <c r="B81"/>
      <c r="C81"/>
      <c r="D81"/>
      <c r="E81"/>
      <c r="F81"/>
      <c r="G81"/>
      <c r="H81"/>
      <c r="I81"/>
      <c r="J81"/>
      <c r="K81"/>
      <c r="L81"/>
      <c r="M81"/>
      <c r="N81"/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</row>
    <row r="82" spans="2:32" s="42" customFormat="1" ht="15" customHeight="1" x14ac:dyDescent="0.2"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</row>
    <row r="83" spans="2:32" s="42" customFormat="1" ht="15" customHeight="1" x14ac:dyDescent="0.2">
      <c r="B83"/>
      <c r="C83"/>
      <c r="D83"/>
      <c r="E83"/>
      <c r="F83"/>
      <c r="G83"/>
      <c r="H83"/>
      <c r="I83"/>
      <c r="J83"/>
      <c r="K83"/>
      <c r="L83"/>
      <c r="M83"/>
      <c r="N83"/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</row>
    <row r="84" spans="2:32" s="42" customFormat="1" ht="15" customHeight="1" x14ac:dyDescent="0.2">
      <c r="B84"/>
      <c r="C84"/>
      <c r="D84"/>
      <c r="E84"/>
      <c r="F84"/>
      <c r="G84"/>
      <c r="H84"/>
      <c r="I84"/>
      <c r="J84"/>
      <c r="K84"/>
      <c r="L84"/>
      <c r="M84"/>
      <c r="N84"/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</row>
    <row r="85" spans="2:32" s="42" customFormat="1" ht="15" customHeight="1" x14ac:dyDescent="0.2"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</row>
    <row r="86" spans="2:32" s="42" customFormat="1" ht="15" customHeight="1" x14ac:dyDescent="0.2">
      <c r="B86"/>
      <c r="C86"/>
      <c r="D86"/>
      <c r="E86"/>
      <c r="F86"/>
      <c r="G86"/>
      <c r="H86"/>
      <c r="I86"/>
      <c r="J86"/>
      <c r="K86"/>
      <c r="L86"/>
      <c r="M86"/>
      <c r="N86"/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</row>
    <row r="87" spans="2:32" s="42" customFormat="1" ht="15" customHeight="1" x14ac:dyDescent="0.2">
      <c r="B87"/>
      <c r="C87"/>
      <c r="D87"/>
      <c r="E87"/>
      <c r="F87"/>
      <c r="G87"/>
      <c r="H87"/>
      <c r="I87"/>
      <c r="J87"/>
      <c r="K87"/>
      <c r="L87"/>
      <c r="M87"/>
      <c r="N87"/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</row>
    <row r="88" spans="2:32" s="42" customFormat="1" ht="15" customHeight="1" x14ac:dyDescent="0.2"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</row>
    <row r="89" spans="2:32" s="42" customFormat="1" ht="15" customHeight="1" x14ac:dyDescent="0.2">
      <c r="B89"/>
      <c r="C89"/>
      <c r="D89"/>
      <c r="E89"/>
      <c r="F89"/>
      <c r="G89"/>
      <c r="H89"/>
      <c r="I89"/>
      <c r="J89"/>
      <c r="K89"/>
      <c r="L89"/>
      <c r="M89"/>
      <c r="N89"/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</row>
    <row r="90" spans="2:32" s="42" customFormat="1" ht="15" customHeight="1" x14ac:dyDescent="0.2">
      <c r="B90"/>
      <c r="C90"/>
      <c r="D90"/>
      <c r="E90"/>
      <c r="F90"/>
      <c r="G90"/>
      <c r="H90"/>
      <c r="I90"/>
      <c r="J90"/>
      <c r="K90"/>
      <c r="L90"/>
      <c r="M90"/>
      <c r="N90"/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</row>
    <row r="91" spans="2:32" s="42" customFormat="1" ht="15" customHeight="1" x14ac:dyDescent="0.2"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</row>
    <row r="92" spans="2:32" s="42" customFormat="1" ht="15" customHeight="1" x14ac:dyDescent="0.2">
      <c r="B92"/>
      <c r="C92"/>
      <c r="D92"/>
      <c r="E92"/>
      <c r="F92"/>
      <c r="G92"/>
      <c r="H92"/>
      <c r="I92"/>
      <c r="J92"/>
      <c r="K92"/>
      <c r="L92"/>
      <c r="M92"/>
      <c r="N92"/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</row>
    <row r="93" spans="2:32" s="42" customFormat="1" ht="15" customHeight="1" x14ac:dyDescent="0.2">
      <c r="B93"/>
      <c r="C93"/>
      <c r="D93"/>
      <c r="E93"/>
      <c r="F93"/>
      <c r="G93"/>
      <c r="H93"/>
      <c r="I93"/>
      <c r="J93"/>
      <c r="K93"/>
      <c r="L93"/>
      <c r="M93"/>
      <c r="N93"/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</row>
    <row r="94" spans="2:32" s="42" customFormat="1" ht="15" customHeight="1" x14ac:dyDescent="0.2"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</row>
    <row r="95" spans="2:32" s="42" customFormat="1" ht="15" customHeight="1" x14ac:dyDescent="0.2">
      <c r="B95"/>
      <c r="C95"/>
      <c r="D95"/>
      <c r="E95"/>
      <c r="F95"/>
      <c r="G95"/>
      <c r="H95"/>
      <c r="I95"/>
      <c r="J95"/>
      <c r="K95"/>
      <c r="L95"/>
      <c r="M95"/>
      <c r="N95"/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</row>
    <row r="96" spans="2:32" s="42" customFormat="1" ht="15" customHeight="1" x14ac:dyDescent="0.2">
      <c r="B96"/>
      <c r="C96"/>
      <c r="D96"/>
      <c r="E96"/>
      <c r="F96"/>
      <c r="G96"/>
      <c r="H96"/>
      <c r="I96"/>
      <c r="J96"/>
      <c r="K96"/>
      <c r="L96"/>
      <c r="M96"/>
      <c r="N96"/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</row>
    <row r="97" spans="2:32" s="42" customFormat="1" ht="15" customHeight="1" x14ac:dyDescent="0.2"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</row>
    <row r="98" spans="2:32" s="42" customFormat="1" ht="15" customHeight="1" x14ac:dyDescent="0.2">
      <c r="B98"/>
      <c r="C98"/>
      <c r="D98"/>
      <c r="E98"/>
      <c r="F98"/>
      <c r="G98"/>
      <c r="H98"/>
      <c r="I98"/>
      <c r="J98"/>
      <c r="K98"/>
      <c r="L98"/>
      <c r="M98"/>
      <c r="N98"/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</row>
    <row r="99" spans="2:32" s="42" customFormat="1" ht="15" customHeight="1" x14ac:dyDescent="0.2">
      <c r="B99"/>
      <c r="C99"/>
      <c r="D99"/>
      <c r="E99"/>
      <c r="F99"/>
      <c r="G99"/>
      <c r="H99"/>
      <c r="I99"/>
      <c r="J99"/>
      <c r="K99"/>
      <c r="L99"/>
      <c r="M99"/>
      <c r="N99"/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</row>
    <row r="100" spans="2:32" s="42" customFormat="1" ht="15" customHeight="1" x14ac:dyDescent="0.2"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</row>
    <row r="101" spans="2:32" s="42" customFormat="1" ht="15" customHeight="1" x14ac:dyDescent="0.2">
      <c r="B101"/>
      <c r="C101"/>
      <c r="D101"/>
      <c r="E101"/>
      <c r="F101"/>
      <c r="G101"/>
      <c r="H101"/>
      <c r="I101"/>
      <c r="J101"/>
      <c r="K101"/>
      <c r="L101"/>
      <c r="M101"/>
      <c r="N101"/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</row>
    <row r="102" spans="2:32" s="42" customFormat="1" ht="15" customHeight="1" x14ac:dyDescent="0.2">
      <c r="B102"/>
      <c r="C102"/>
      <c r="D102"/>
      <c r="E102"/>
      <c r="F102"/>
      <c r="G102"/>
      <c r="H102"/>
      <c r="I102"/>
      <c r="J102"/>
      <c r="K102"/>
      <c r="L102"/>
      <c r="M102"/>
      <c r="N102"/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</row>
    <row r="103" spans="2:32" s="42" customFormat="1" ht="15" customHeight="1" x14ac:dyDescent="0.2"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</row>
    <row r="104" spans="2:32" s="42" customFormat="1" ht="15" customHeight="1" x14ac:dyDescent="0.2">
      <c r="B104"/>
      <c r="C104"/>
      <c r="D104"/>
      <c r="E104"/>
      <c r="F104"/>
      <c r="G104"/>
      <c r="H104"/>
      <c r="I104"/>
      <c r="J104"/>
      <c r="K104"/>
      <c r="L104"/>
      <c r="M104"/>
      <c r="N104"/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</row>
    <row r="105" spans="2:32" s="42" customFormat="1" ht="15" customHeight="1" x14ac:dyDescent="0.2">
      <c r="B105"/>
      <c r="C105"/>
      <c r="D105"/>
      <c r="E105"/>
      <c r="F105"/>
      <c r="G105"/>
      <c r="H105"/>
      <c r="I105"/>
      <c r="J105"/>
      <c r="K105"/>
      <c r="L105"/>
      <c r="M105"/>
      <c r="N105"/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</row>
    <row r="106" spans="2:32" s="42" customFormat="1" ht="15" customHeight="1" x14ac:dyDescent="0.2"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</row>
    <row r="107" spans="2:32" s="42" customFormat="1" ht="15" customHeight="1" x14ac:dyDescent="0.2">
      <c r="B107"/>
      <c r="C107"/>
      <c r="D107"/>
      <c r="E107"/>
      <c r="F107"/>
      <c r="G107"/>
      <c r="H107"/>
      <c r="I107"/>
      <c r="J107"/>
      <c r="K107"/>
      <c r="L107"/>
      <c r="M107"/>
      <c r="N107"/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</row>
    <row r="108" spans="2:32" s="42" customFormat="1" ht="15" customHeight="1" x14ac:dyDescent="0.2">
      <c r="B108"/>
      <c r="C108"/>
      <c r="D108"/>
      <c r="E108"/>
      <c r="F108"/>
      <c r="G108"/>
      <c r="H108"/>
      <c r="I108"/>
      <c r="J108"/>
      <c r="K108"/>
      <c r="L108"/>
      <c r="M108"/>
      <c r="N108"/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</row>
    <row r="109" spans="2:32" s="42" customFormat="1" ht="15" customHeight="1" x14ac:dyDescent="0.2"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</row>
    <row r="110" spans="2:32" s="42" customFormat="1" ht="15" customHeight="1" x14ac:dyDescent="0.2">
      <c r="B110"/>
      <c r="C110"/>
      <c r="D110"/>
      <c r="E110"/>
      <c r="F110"/>
      <c r="G110"/>
      <c r="H110"/>
      <c r="I110"/>
      <c r="J110"/>
      <c r="K110"/>
      <c r="L110"/>
      <c r="M110"/>
      <c r="N110"/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</row>
    <row r="111" spans="2:32" s="42" customFormat="1" ht="15" customHeight="1" x14ac:dyDescent="0.2">
      <c r="B111"/>
      <c r="C111"/>
      <c r="D111"/>
      <c r="E111"/>
      <c r="F111"/>
      <c r="G111"/>
      <c r="H111"/>
      <c r="I111"/>
      <c r="J111"/>
      <c r="K111"/>
      <c r="L111"/>
      <c r="M111"/>
      <c r="N111"/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</row>
    <row r="112" spans="2:32" s="42" customFormat="1" ht="15" customHeight="1" x14ac:dyDescent="0.2"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</row>
    <row r="113" spans="2:32" s="42" customFormat="1" ht="15" customHeight="1" x14ac:dyDescent="0.2">
      <c r="B113"/>
      <c r="C113"/>
      <c r="D113"/>
      <c r="E113"/>
      <c r="F113"/>
      <c r="G113"/>
      <c r="H113"/>
      <c r="I113"/>
      <c r="J113"/>
      <c r="K113"/>
      <c r="L113"/>
      <c r="M113"/>
      <c r="N113"/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</row>
    <row r="114" spans="2:32" s="42" customFormat="1" ht="15" customHeight="1" x14ac:dyDescent="0.2">
      <c r="B114"/>
      <c r="C114"/>
      <c r="D114"/>
      <c r="E114"/>
      <c r="F114"/>
      <c r="G114"/>
      <c r="H114"/>
      <c r="I114"/>
      <c r="J114"/>
      <c r="K114"/>
      <c r="L114"/>
      <c r="M114"/>
      <c r="N114"/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</row>
    <row r="115" spans="2:32" s="42" customFormat="1" ht="15" customHeight="1" x14ac:dyDescent="0.2"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</row>
    <row r="116" spans="2:32" s="42" customFormat="1" ht="15" customHeight="1" x14ac:dyDescent="0.2">
      <c r="B116"/>
      <c r="C116"/>
      <c r="D116"/>
      <c r="E116"/>
      <c r="F116"/>
      <c r="G116"/>
      <c r="H116"/>
      <c r="I116"/>
      <c r="J116"/>
      <c r="K116"/>
      <c r="L116"/>
      <c r="M116"/>
      <c r="N116"/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</row>
    <row r="117" spans="2:32" s="42" customFormat="1" ht="15" customHeight="1" x14ac:dyDescent="0.2">
      <c r="B117"/>
      <c r="C117"/>
      <c r="D117"/>
      <c r="E117"/>
      <c r="F117"/>
      <c r="G117"/>
      <c r="H117"/>
      <c r="I117"/>
      <c r="J117"/>
      <c r="K117"/>
      <c r="L117"/>
      <c r="M117"/>
      <c r="N117"/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</row>
    <row r="118" spans="2:32" s="42" customFormat="1" ht="15" customHeight="1" x14ac:dyDescent="0.2"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</row>
    <row r="119" spans="2:32" s="42" customFormat="1" ht="15" customHeight="1" x14ac:dyDescent="0.2">
      <c r="B119"/>
      <c r="C119"/>
      <c r="D119"/>
      <c r="E119"/>
      <c r="F119"/>
      <c r="G119"/>
      <c r="H119"/>
      <c r="I119"/>
      <c r="J119"/>
      <c r="K119"/>
      <c r="L119"/>
      <c r="M119"/>
      <c r="N119"/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</row>
    <row r="120" spans="2:32" s="42" customFormat="1" ht="15" customHeight="1" x14ac:dyDescent="0.2">
      <c r="B120"/>
      <c r="C120"/>
      <c r="D120"/>
      <c r="E120"/>
      <c r="F120"/>
      <c r="G120"/>
      <c r="H120"/>
      <c r="I120"/>
      <c r="J120"/>
      <c r="K120"/>
      <c r="L120"/>
      <c r="M120"/>
      <c r="N120"/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</row>
    <row r="121" spans="2:32" s="42" customFormat="1" ht="15" customHeight="1" x14ac:dyDescent="0.2"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</row>
    <row r="122" spans="2:32" s="42" customFormat="1" ht="15" customHeight="1" x14ac:dyDescent="0.2">
      <c r="B122"/>
      <c r="C122"/>
      <c r="D122"/>
      <c r="E122"/>
      <c r="F122"/>
      <c r="G122"/>
      <c r="H122"/>
      <c r="I122"/>
      <c r="J122"/>
      <c r="K122"/>
      <c r="L122"/>
      <c r="M122"/>
      <c r="N122"/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</row>
    <row r="123" spans="2:32" s="42" customFormat="1" ht="15" customHeight="1" x14ac:dyDescent="0.2">
      <c r="B123"/>
      <c r="C123"/>
      <c r="D123"/>
      <c r="E123"/>
      <c r="F123"/>
      <c r="G123"/>
      <c r="H123"/>
      <c r="I123"/>
      <c r="J123"/>
      <c r="K123"/>
      <c r="L123"/>
      <c r="M123"/>
      <c r="N123"/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</row>
    <row r="124" spans="2:32" s="42" customFormat="1" ht="15" customHeight="1" x14ac:dyDescent="0.2"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</row>
    <row r="125" spans="2:32" s="42" customFormat="1" ht="15" customHeight="1" x14ac:dyDescent="0.2">
      <c r="B125"/>
      <c r="C125"/>
      <c r="D125"/>
      <c r="E125"/>
      <c r="F125"/>
      <c r="G125"/>
      <c r="H125"/>
      <c r="I125"/>
      <c r="J125"/>
      <c r="K125"/>
      <c r="L125"/>
      <c r="M125"/>
      <c r="N125"/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</row>
    <row r="126" spans="2:32" s="42" customFormat="1" ht="15" customHeight="1" x14ac:dyDescent="0.2">
      <c r="B126"/>
      <c r="C126"/>
      <c r="D126"/>
      <c r="E126"/>
      <c r="F126"/>
      <c r="G126"/>
      <c r="H126"/>
      <c r="I126"/>
      <c r="J126"/>
      <c r="K126"/>
      <c r="L126"/>
      <c r="M126"/>
      <c r="N126"/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</row>
    <row r="127" spans="2:32" s="42" customFormat="1" ht="15" customHeight="1" x14ac:dyDescent="0.2"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</row>
    <row r="128" spans="2:32" s="42" customFormat="1" ht="15" customHeight="1" x14ac:dyDescent="0.2">
      <c r="B128"/>
      <c r="C128"/>
      <c r="D128"/>
      <c r="E128"/>
      <c r="F128"/>
      <c r="G128"/>
      <c r="H128"/>
      <c r="I128"/>
      <c r="J128"/>
      <c r="K128"/>
      <c r="L128"/>
      <c r="M128"/>
      <c r="N128"/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</row>
    <row r="129" spans="2:32" s="42" customFormat="1" ht="15" customHeight="1" x14ac:dyDescent="0.2">
      <c r="B129"/>
      <c r="C129"/>
      <c r="D129"/>
      <c r="E129"/>
      <c r="F129"/>
      <c r="G129"/>
      <c r="H129"/>
      <c r="I129"/>
      <c r="J129"/>
      <c r="K129"/>
      <c r="L129"/>
      <c r="M129"/>
      <c r="N129"/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</row>
    <row r="130" spans="2:32" s="42" customFormat="1" ht="15" customHeight="1" x14ac:dyDescent="0.2"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</row>
    <row r="131" spans="2:32" s="42" customFormat="1" ht="15" customHeight="1" x14ac:dyDescent="0.2">
      <c r="B131"/>
      <c r="C131"/>
      <c r="D131"/>
      <c r="E131"/>
      <c r="F131"/>
      <c r="G131"/>
      <c r="H131"/>
      <c r="I131"/>
      <c r="J131"/>
      <c r="K131"/>
      <c r="L131"/>
      <c r="M131"/>
      <c r="N131"/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</row>
    <row r="132" spans="2:32" s="42" customFormat="1" ht="15" customHeight="1" x14ac:dyDescent="0.2">
      <c r="B132"/>
      <c r="C132"/>
      <c r="D132"/>
      <c r="E132"/>
      <c r="F132"/>
      <c r="G132"/>
      <c r="H132"/>
      <c r="I132"/>
      <c r="J132"/>
      <c r="K132"/>
      <c r="L132"/>
      <c r="M132"/>
      <c r="N132"/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</row>
    <row r="133" spans="2:32" s="42" customFormat="1" ht="15" customHeight="1" x14ac:dyDescent="0.2"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</row>
    <row r="134" spans="2:32" s="42" customFormat="1" ht="15" customHeight="1" x14ac:dyDescent="0.2">
      <c r="B134"/>
      <c r="C134"/>
      <c r="D134"/>
      <c r="E134"/>
      <c r="F134"/>
      <c r="G134"/>
      <c r="H134"/>
      <c r="I134"/>
      <c r="J134"/>
      <c r="K134"/>
      <c r="L134"/>
      <c r="M134"/>
      <c r="N134"/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</row>
    <row r="135" spans="2:32" s="42" customFormat="1" ht="15" customHeight="1" x14ac:dyDescent="0.2">
      <c r="B135"/>
      <c r="C135"/>
      <c r="D135"/>
      <c r="E135"/>
      <c r="F135"/>
      <c r="G135"/>
      <c r="H135"/>
      <c r="I135"/>
      <c r="J135"/>
      <c r="K135"/>
      <c r="L135"/>
      <c r="M135"/>
      <c r="N135"/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</row>
    <row r="136" spans="2:32" s="42" customFormat="1" ht="15" customHeight="1" x14ac:dyDescent="0.2"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</row>
    <row r="137" spans="2:32" s="42" customFormat="1" ht="15" customHeight="1" x14ac:dyDescent="0.2">
      <c r="B137"/>
      <c r="C137"/>
      <c r="D137"/>
      <c r="E137"/>
      <c r="F137"/>
      <c r="G137"/>
      <c r="H137"/>
      <c r="I137"/>
      <c r="J137"/>
      <c r="K137"/>
      <c r="L137"/>
      <c r="M137"/>
      <c r="N137"/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</row>
    <row r="138" spans="2:32" s="42" customFormat="1" ht="15" customHeight="1" x14ac:dyDescent="0.2">
      <c r="B138"/>
      <c r="C138"/>
      <c r="D138"/>
      <c r="E138"/>
      <c r="F138"/>
      <c r="G138"/>
      <c r="H138"/>
      <c r="I138"/>
      <c r="J138"/>
      <c r="K138"/>
      <c r="L138"/>
      <c r="M138"/>
      <c r="N138"/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</row>
    <row r="139" spans="2:32" s="42" customFormat="1" ht="15" customHeight="1" x14ac:dyDescent="0.2"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</row>
    <row r="140" spans="2:32" s="42" customFormat="1" ht="15" customHeight="1" x14ac:dyDescent="0.2">
      <c r="B140"/>
      <c r="C140"/>
      <c r="D140"/>
      <c r="E140"/>
      <c r="F140"/>
      <c r="G140"/>
      <c r="H140"/>
      <c r="I140"/>
      <c r="J140"/>
      <c r="K140"/>
      <c r="L140"/>
      <c r="M140"/>
      <c r="N140"/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</row>
    <row r="141" spans="2:32" s="42" customFormat="1" ht="15" customHeight="1" x14ac:dyDescent="0.2">
      <c r="B141"/>
      <c r="C141"/>
      <c r="D141"/>
      <c r="E141"/>
      <c r="F141"/>
      <c r="G141"/>
      <c r="H141"/>
      <c r="I141"/>
      <c r="J141"/>
      <c r="K141"/>
      <c r="L141"/>
      <c r="M141"/>
      <c r="N141"/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</row>
    <row r="142" spans="2:32" s="42" customFormat="1" ht="15" customHeight="1" x14ac:dyDescent="0.2"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</row>
    <row r="143" spans="2:32" s="42" customFormat="1" ht="15" customHeight="1" x14ac:dyDescent="0.2">
      <c r="B143"/>
      <c r="C143"/>
      <c r="D143"/>
      <c r="E143"/>
      <c r="F143"/>
      <c r="G143"/>
      <c r="H143"/>
      <c r="I143"/>
      <c r="J143"/>
      <c r="K143"/>
      <c r="L143"/>
      <c r="M143"/>
      <c r="N143"/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</row>
    <row r="144" spans="2:32" s="42" customFormat="1" ht="15" customHeight="1" x14ac:dyDescent="0.2">
      <c r="K144"/>
      <c r="L144"/>
      <c r="M144"/>
      <c r="N144"/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</row>
    <row r="145" spans="11:32" s="42" customFormat="1" ht="15" customHeight="1" x14ac:dyDescent="0.2">
      <c r="K145"/>
      <c r="L145"/>
      <c r="M145"/>
      <c r="N145"/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</row>
    <row r="146" spans="11:32" s="42" customFormat="1" ht="15" customHeight="1" x14ac:dyDescent="0.2">
      <c r="K146"/>
      <c r="L146"/>
      <c r="M146"/>
      <c r="N146"/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</row>
    <row r="147" spans="11:32" s="42" customFormat="1" ht="15" customHeight="1" x14ac:dyDescent="0.2">
      <c r="K147"/>
      <c r="L147"/>
      <c r="M147"/>
      <c r="N147"/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</row>
    <row r="148" spans="11:32" s="42" customFormat="1" ht="15" customHeight="1" x14ac:dyDescent="0.2">
      <c r="K148"/>
      <c r="L148"/>
      <c r="M148"/>
      <c r="N148"/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</row>
    <row r="149" spans="11:32" s="42" customFormat="1" ht="15" customHeight="1" x14ac:dyDescent="0.2">
      <c r="K149"/>
      <c r="L149"/>
      <c r="M149"/>
      <c r="N149"/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</row>
    <row r="150" spans="11:32" s="42" customFormat="1" ht="15" customHeight="1" x14ac:dyDescent="0.2">
      <c r="K150"/>
      <c r="L150"/>
      <c r="M150"/>
      <c r="N150"/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</row>
    <row r="151" spans="11:32" s="42" customFormat="1" ht="15" customHeight="1" x14ac:dyDescent="0.2">
      <c r="K151"/>
      <c r="L151"/>
      <c r="M151"/>
      <c r="N151"/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</row>
    <row r="152" spans="11:32" s="42" customFormat="1" ht="15" customHeight="1" x14ac:dyDescent="0.2">
      <c r="K152"/>
      <c r="L152"/>
      <c r="M152"/>
      <c r="N152"/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</row>
    <row r="153" spans="11:32" s="42" customFormat="1" ht="15" customHeight="1" x14ac:dyDescent="0.2">
      <c r="K153"/>
      <c r="L153"/>
      <c r="M153"/>
      <c r="N153"/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</row>
    <row r="154" spans="11:32" s="42" customFormat="1" ht="15" customHeight="1" x14ac:dyDescent="0.2">
      <c r="K154"/>
      <c r="L154"/>
      <c r="M154"/>
      <c r="N154"/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</row>
    <row r="155" spans="11:32" s="42" customFormat="1" ht="15" customHeight="1" x14ac:dyDescent="0.2"/>
    <row r="156" spans="11:32" s="42" customFormat="1" ht="15" customHeight="1" x14ac:dyDescent="0.2"/>
    <row r="157" spans="11:32" s="42" customFormat="1" ht="15" customHeight="1" x14ac:dyDescent="0.2"/>
    <row r="158" spans="11:32" s="42" customFormat="1" ht="15" customHeight="1" x14ac:dyDescent="0.2"/>
    <row r="159" spans="11:32" s="42" customFormat="1" ht="15" customHeight="1" x14ac:dyDescent="0.2"/>
    <row r="160" spans="11:32" s="42" customFormat="1" ht="15" customHeight="1" x14ac:dyDescent="0.2"/>
    <row r="161" s="42" customFormat="1" ht="15" customHeight="1" x14ac:dyDescent="0.2"/>
    <row r="162" s="42" customFormat="1" ht="15" customHeight="1" x14ac:dyDescent="0.2"/>
    <row r="163" s="42" customFormat="1" ht="15" customHeight="1" x14ac:dyDescent="0.2"/>
    <row r="164" s="42" customFormat="1" ht="15" customHeight="1" x14ac:dyDescent="0.2"/>
    <row r="165" s="42" customFormat="1" ht="15" customHeight="1" x14ac:dyDescent="0.2"/>
    <row r="166" s="42" customFormat="1" ht="15" customHeight="1" x14ac:dyDescent="0.2"/>
    <row r="167" s="42" customFormat="1" ht="15" customHeight="1" x14ac:dyDescent="0.2"/>
    <row r="168" s="42" customFormat="1" ht="15" customHeight="1" x14ac:dyDescent="0.2"/>
    <row r="169" s="42" customFormat="1" ht="15" customHeight="1" x14ac:dyDescent="0.2"/>
    <row r="170" s="42" customFormat="1" ht="15" customHeight="1" x14ac:dyDescent="0.2"/>
    <row r="171" s="42" customFormat="1" ht="15" customHeight="1" x14ac:dyDescent="0.2"/>
    <row r="172" s="42" customFormat="1" ht="15" customHeight="1" x14ac:dyDescent="0.2"/>
    <row r="173" s="42" customFormat="1" ht="15" customHeight="1" x14ac:dyDescent="0.2"/>
    <row r="174" s="42" customFormat="1" ht="15" customHeight="1" x14ac:dyDescent="0.2"/>
    <row r="175" s="42" customFormat="1" ht="15" customHeight="1" x14ac:dyDescent="0.2"/>
    <row r="176" s="42" customFormat="1" ht="15" customHeight="1" x14ac:dyDescent="0.2"/>
    <row r="177" s="42" customFormat="1" ht="15" customHeight="1" x14ac:dyDescent="0.2"/>
    <row r="178" s="42" customFormat="1" ht="15" customHeight="1" x14ac:dyDescent="0.2"/>
    <row r="179" s="42" customFormat="1" ht="15" customHeight="1" x14ac:dyDescent="0.2"/>
    <row r="180" s="42" customFormat="1" ht="15" customHeight="1" x14ac:dyDescent="0.2"/>
    <row r="181" s="42" customFormat="1" ht="15" customHeight="1" x14ac:dyDescent="0.2"/>
    <row r="182" s="42" customFormat="1" ht="15" customHeight="1" x14ac:dyDescent="0.2"/>
    <row r="183" s="42" customFormat="1" ht="15" customHeight="1" x14ac:dyDescent="0.2"/>
    <row r="184" s="42" customFormat="1" ht="15" customHeight="1" x14ac:dyDescent="0.2"/>
    <row r="185" s="42" customFormat="1" ht="15" customHeight="1" x14ac:dyDescent="0.2"/>
    <row r="186" s="42" customFormat="1" ht="15" customHeight="1" x14ac:dyDescent="0.2"/>
    <row r="187" s="42" customFormat="1" ht="15" customHeight="1" x14ac:dyDescent="0.2"/>
    <row r="188" s="42" customFormat="1" ht="15" customHeight="1" x14ac:dyDescent="0.2"/>
    <row r="189" s="42" customFormat="1" ht="15" customHeight="1" x14ac:dyDescent="0.2"/>
    <row r="190" s="42" customFormat="1" ht="15" customHeight="1" x14ac:dyDescent="0.2"/>
    <row r="191" s="42" customFormat="1" ht="15" customHeight="1" x14ac:dyDescent="0.2"/>
    <row r="192" s="42" customFormat="1" ht="15" customHeight="1" x14ac:dyDescent="0.2"/>
    <row r="193" s="42" customFormat="1" ht="15" customHeight="1" x14ac:dyDescent="0.2"/>
    <row r="194" s="42" customFormat="1" ht="15" customHeight="1" x14ac:dyDescent="0.2"/>
    <row r="195" s="42" customFormat="1" ht="15" customHeight="1" x14ac:dyDescent="0.2"/>
    <row r="196" s="42" customFormat="1" ht="15" customHeight="1" x14ac:dyDescent="0.2"/>
    <row r="197" s="42" customFormat="1" ht="15" customHeight="1" x14ac:dyDescent="0.2"/>
    <row r="198" s="42" customFormat="1" ht="15" customHeight="1" x14ac:dyDescent="0.2"/>
    <row r="199" s="42" customFormat="1" ht="15" customHeight="1" x14ac:dyDescent="0.2"/>
    <row r="200" s="42" customFormat="1" ht="15" customHeight="1" x14ac:dyDescent="0.2"/>
    <row r="201" s="42" customFormat="1" ht="15" customHeight="1" x14ac:dyDescent="0.2"/>
    <row r="202" s="42" customFormat="1" ht="15" customHeight="1" x14ac:dyDescent="0.2"/>
    <row r="203" s="42" customFormat="1" ht="15" customHeight="1" x14ac:dyDescent="0.2"/>
    <row r="204" s="42" customFormat="1" ht="15" customHeight="1" x14ac:dyDescent="0.2"/>
    <row r="205" s="42" customFormat="1" ht="15" customHeight="1" x14ac:dyDescent="0.2"/>
    <row r="206" s="42" customFormat="1" ht="15" customHeight="1" x14ac:dyDescent="0.2"/>
    <row r="207" s="42" customFormat="1" ht="15" customHeight="1" x14ac:dyDescent="0.2"/>
    <row r="208" s="42" customFormat="1" ht="15" customHeight="1" x14ac:dyDescent="0.2"/>
    <row r="209" s="42" customFormat="1" ht="15" customHeight="1" x14ac:dyDescent="0.2"/>
    <row r="210" s="42" customFormat="1" ht="15" customHeight="1" x14ac:dyDescent="0.2"/>
    <row r="211" s="42" customFormat="1" ht="15" customHeight="1" x14ac:dyDescent="0.2"/>
    <row r="212" s="42" customFormat="1" ht="15" customHeight="1" x14ac:dyDescent="0.2"/>
    <row r="213" s="42" customFormat="1" ht="15" customHeight="1" x14ac:dyDescent="0.2"/>
    <row r="214" s="42" customFormat="1" ht="15" customHeight="1" x14ac:dyDescent="0.2"/>
    <row r="215" s="42" customFormat="1" ht="15" customHeight="1" x14ac:dyDescent="0.2"/>
    <row r="216" s="42" customFormat="1" ht="15" customHeight="1" x14ac:dyDescent="0.2"/>
    <row r="217" s="42" customFormat="1" ht="15" customHeight="1" x14ac:dyDescent="0.2"/>
    <row r="218" s="42" customFormat="1" ht="15" customHeight="1" x14ac:dyDescent="0.2"/>
    <row r="219" s="42" customFormat="1" ht="15" customHeight="1" x14ac:dyDescent="0.2"/>
    <row r="220" s="42" customFormat="1" ht="15" customHeight="1" x14ac:dyDescent="0.2"/>
    <row r="221" s="42" customFormat="1" ht="15" customHeight="1" x14ac:dyDescent="0.2"/>
    <row r="222" s="42" customFormat="1" ht="15" customHeight="1" x14ac:dyDescent="0.2"/>
    <row r="223" s="42" customFormat="1" ht="15" customHeight="1" x14ac:dyDescent="0.2"/>
    <row r="224" s="42" customFormat="1" ht="15" customHeight="1" x14ac:dyDescent="0.2"/>
    <row r="225" spans="1:10" s="42" customFormat="1" ht="15" customHeight="1" x14ac:dyDescent="0.2"/>
    <row r="226" spans="1:10" s="42" customFormat="1" ht="15" customHeight="1" x14ac:dyDescent="0.2"/>
    <row r="227" spans="1:10" s="42" customFormat="1" ht="15" customHeight="1" x14ac:dyDescent="0.2"/>
    <row r="228" spans="1:10" s="42" customFormat="1" ht="15" customHeight="1" x14ac:dyDescent="0.2"/>
    <row r="229" spans="1:10" s="42" customFormat="1" ht="15" customHeight="1" x14ac:dyDescent="0.2"/>
    <row r="230" spans="1:10" s="42" customFormat="1" ht="15" customHeight="1" x14ac:dyDescent="0.2"/>
    <row r="231" spans="1:10" s="42" customFormat="1" ht="15" customHeight="1" x14ac:dyDescent="0.2"/>
    <row r="232" spans="1:10" s="42" customFormat="1" ht="15" customHeight="1" x14ac:dyDescent="0.2"/>
    <row r="233" spans="1:10" s="42" customFormat="1" ht="15" customHeight="1" x14ac:dyDescent="0.2"/>
    <row r="234" spans="1:10" s="42" customFormat="1" ht="15" customHeight="1" x14ac:dyDescent="0.2"/>
    <row r="235" spans="1:10" s="42" customFormat="1" ht="15" customHeight="1" x14ac:dyDescent="0.2"/>
    <row r="236" spans="1:10" s="42" customFormat="1" ht="15" customHeight="1" x14ac:dyDescent="0.2">
      <c r="A236"/>
      <c r="B236"/>
      <c r="C236"/>
      <c r="D236"/>
      <c r="E236"/>
      <c r="F236"/>
      <c r="G236"/>
      <c r="H236"/>
      <c r="I236"/>
      <c r="J236"/>
    </row>
  </sheetData>
  <phoneticPr fontId="15" type="noConversion"/>
  <pageMargins left="0.31496062992125984" right="0.51181102362204722" top="0.78740157480314965" bottom="0.74803149606299213" header="0.51181102362204722" footer="0.39370078740157483"/>
  <pageSetup paperSize="9" orientation="landscape" r:id="rId1"/>
  <headerFooter alignWithMargins="0">
    <oddFooter>&amp;C&amp;A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482FF0-8E79-4DB0-A97C-54B49F459188}">
  <dimension ref="A1:N93"/>
  <sheetViews>
    <sheetView workbookViewId="0">
      <selection activeCell="G61" sqref="G61"/>
    </sheetView>
  </sheetViews>
  <sheetFormatPr baseColWidth="10" defaultRowHeight="12.75" x14ac:dyDescent="0.2"/>
  <cols>
    <col min="1" max="2" width="2.7109375" customWidth="1"/>
    <col min="3" max="3" width="7.42578125" customWidth="1"/>
    <col min="5" max="5" width="26.28515625" customWidth="1"/>
    <col min="6" max="6" width="7.7109375" customWidth="1"/>
    <col min="7" max="7" width="1.42578125" style="5" customWidth="1"/>
    <col min="8" max="8" width="13.28515625" customWidth="1"/>
    <col min="9" max="9" width="1.42578125" customWidth="1"/>
    <col min="10" max="10" width="12.85546875" style="30" customWidth="1"/>
  </cols>
  <sheetData>
    <row r="1" spans="1:12" ht="12.6" customHeight="1" x14ac:dyDescent="0.2">
      <c r="A1" s="12"/>
      <c r="B1" s="12"/>
      <c r="D1" s="12"/>
    </row>
    <row r="2" spans="1:12" ht="12.6" customHeight="1" x14ac:dyDescent="0.2">
      <c r="C2" s="7"/>
    </row>
    <row r="3" spans="1:12" s="42" customFormat="1" ht="12.6" customHeight="1" x14ac:dyDescent="0.2">
      <c r="A3" s="680" t="s">
        <v>859</v>
      </c>
      <c r="B3" s="670"/>
      <c r="C3" s="671"/>
      <c r="D3" s="670"/>
      <c r="E3" s="670"/>
      <c r="F3" s="672"/>
      <c r="G3" s="673"/>
      <c r="H3" s="674" t="s">
        <v>758</v>
      </c>
      <c r="I3" s="673"/>
      <c r="J3" s="675" t="s">
        <v>858</v>
      </c>
    </row>
    <row r="4" spans="1:12" s="42" customFormat="1" ht="12.6" customHeight="1" x14ac:dyDescent="0.2">
      <c r="A4" s="681" t="s">
        <v>205</v>
      </c>
      <c r="B4" s="676"/>
      <c r="C4" s="677"/>
      <c r="D4" s="670"/>
      <c r="E4" s="670"/>
      <c r="F4" s="672"/>
      <c r="G4" s="678"/>
      <c r="H4" s="679"/>
      <c r="I4" s="678"/>
      <c r="J4" s="679"/>
    </row>
    <row r="5" spans="1:12" s="42" customFormat="1" ht="12.6" customHeight="1" x14ac:dyDescent="0.2">
      <c r="A5" s="155"/>
      <c r="B5" s="682" t="s">
        <v>206</v>
      </c>
      <c r="C5" s="671"/>
      <c r="D5" s="671"/>
      <c r="E5" s="671"/>
      <c r="F5" s="683"/>
      <c r="G5" s="149"/>
      <c r="H5" s="250"/>
      <c r="I5" s="149"/>
      <c r="J5" s="250"/>
    </row>
    <row r="6" spans="1:12" s="42" customFormat="1" ht="12.6" customHeight="1" x14ac:dyDescent="0.2">
      <c r="A6" s="151"/>
      <c r="B6"/>
      <c r="C6" s="152" t="s">
        <v>207</v>
      </c>
      <c r="D6" s="152"/>
      <c r="E6" s="152"/>
      <c r="F6" s="153" t="s">
        <v>208</v>
      </c>
      <c r="G6" s="154"/>
      <c r="H6" s="268">
        <v>113771680</v>
      </c>
      <c r="I6" s="154"/>
      <c r="J6" s="268">
        <v>114360880</v>
      </c>
      <c r="L6" s="251"/>
    </row>
    <row r="7" spans="1:12" s="42" customFormat="1" ht="12.6" customHeight="1" x14ac:dyDescent="0.2">
      <c r="A7" s="155"/>
      <c r="B7" s="156"/>
      <c r="C7" s="156" t="s">
        <v>209</v>
      </c>
      <c r="D7" s="156"/>
      <c r="E7" s="156"/>
      <c r="F7" s="157" t="s">
        <v>210</v>
      </c>
      <c r="G7" s="159"/>
      <c r="H7" s="160">
        <v>20460</v>
      </c>
      <c r="I7" s="159"/>
      <c r="J7" s="160">
        <v>21126</v>
      </c>
    </row>
    <row r="8" spans="1:12" s="42" customFormat="1" ht="12.6" customHeight="1" x14ac:dyDescent="0.2">
      <c r="A8" s="155"/>
      <c r="B8" s="618" t="s">
        <v>211</v>
      </c>
      <c r="C8" s="671"/>
      <c r="D8" s="671"/>
      <c r="E8" s="671"/>
      <c r="F8" s="684"/>
      <c r="G8" s="159"/>
      <c r="H8" s="160"/>
      <c r="I8" s="159"/>
      <c r="J8" s="160"/>
    </row>
    <row r="9" spans="1:12" s="42" customFormat="1" ht="12.6" customHeight="1" x14ac:dyDescent="0.2">
      <c r="A9" s="155"/>
      <c r="B9" s="156"/>
      <c r="C9" s="156" t="s">
        <v>212</v>
      </c>
      <c r="D9" s="156"/>
      <c r="E9" s="156"/>
      <c r="F9" s="157" t="s">
        <v>208</v>
      </c>
      <c r="G9" s="159"/>
      <c r="H9" s="160">
        <v>18555907</v>
      </c>
      <c r="I9" s="159"/>
      <c r="J9" s="160">
        <v>18888049</v>
      </c>
    </row>
    <row r="10" spans="1:12" s="42" customFormat="1" ht="12.6" customHeight="1" x14ac:dyDescent="0.2">
      <c r="A10" s="155"/>
      <c r="B10" s="156"/>
      <c r="C10" s="156" t="s">
        <v>214</v>
      </c>
      <c r="D10" s="156"/>
      <c r="E10" s="156"/>
      <c r="F10" s="157" t="s">
        <v>208</v>
      </c>
      <c r="G10" s="159"/>
      <c r="H10" s="160">
        <v>49320242</v>
      </c>
      <c r="I10" s="159"/>
      <c r="J10" s="160">
        <v>48125649</v>
      </c>
    </row>
    <row r="11" spans="1:12" s="42" customFormat="1" ht="12.6" customHeight="1" x14ac:dyDescent="0.2">
      <c r="A11" s="155"/>
      <c r="B11" s="156"/>
      <c r="C11" s="156" t="s">
        <v>216</v>
      </c>
      <c r="D11" s="253"/>
      <c r="E11" s="156"/>
      <c r="F11" s="157" t="s">
        <v>208</v>
      </c>
      <c r="G11" s="159"/>
      <c r="H11" s="160">
        <v>36816592</v>
      </c>
      <c r="I11" s="159"/>
      <c r="J11" s="160">
        <v>37429399</v>
      </c>
    </row>
    <row r="12" spans="1:12" s="42" customFormat="1" ht="12.6" customHeight="1" x14ac:dyDescent="0.2">
      <c r="A12" s="155"/>
      <c r="B12" s="156"/>
      <c r="C12" s="156" t="s">
        <v>213</v>
      </c>
      <c r="D12" s="156"/>
      <c r="E12" s="156"/>
      <c r="F12" s="157" t="s">
        <v>208</v>
      </c>
      <c r="G12" s="159"/>
      <c r="H12" s="160">
        <v>600323</v>
      </c>
      <c r="I12" s="159"/>
      <c r="J12" s="160">
        <v>1035007</v>
      </c>
    </row>
    <row r="13" spans="1:12" s="42" customFormat="1" ht="12.6" customHeight="1" x14ac:dyDescent="0.2">
      <c r="A13" s="155"/>
      <c r="B13" s="156"/>
      <c r="C13" s="156" t="s">
        <v>215</v>
      </c>
      <c r="D13" s="156"/>
      <c r="E13" s="156"/>
      <c r="F13" s="157" t="s">
        <v>208</v>
      </c>
      <c r="G13" s="159"/>
      <c r="H13" s="160">
        <v>5103034</v>
      </c>
      <c r="I13" s="159"/>
      <c r="J13" s="160">
        <v>5047921</v>
      </c>
      <c r="L13" s="8"/>
    </row>
    <row r="14" spans="1:12" s="42" customFormat="1" ht="12.6" customHeight="1" x14ac:dyDescent="0.2">
      <c r="A14" s="155"/>
      <c r="B14" s="156"/>
      <c r="C14" s="147" t="s">
        <v>217</v>
      </c>
      <c r="D14" s="156"/>
      <c r="E14" s="156"/>
      <c r="F14" s="157" t="s">
        <v>208</v>
      </c>
      <c r="G14" s="159"/>
      <c r="H14" s="160">
        <v>407205</v>
      </c>
      <c r="I14" s="159"/>
      <c r="J14" s="160">
        <v>440717</v>
      </c>
    </row>
    <row r="15" spans="1:12" s="42" customFormat="1" ht="12.6" customHeight="1" x14ac:dyDescent="0.2">
      <c r="A15" s="155"/>
      <c r="B15" s="156"/>
      <c r="C15" s="156" t="s">
        <v>218</v>
      </c>
      <c r="D15" s="156"/>
      <c r="E15" s="156"/>
      <c r="F15" s="157" t="s">
        <v>208</v>
      </c>
      <c r="G15" s="159"/>
      <c r="H15" s="160">
        <v>237000</v>
      </c>
      <c r="I15" s="159"/>
      <c r="J15" s="160">
        <v>237000</v>
      </c>
    </row>
    <row r="16" spans="1:12" s="42" customFormat="1" ht="12.6" customHeight="1" x14ac:dyDescent="0.2">
      <c r="A16" s="155"/>
      <c r="B16" s="156"/>
      <c r="C16" s="156" t="s">
        <v>219</v>
      </c>
      <c r="D16" s="156"/>
      <c r="E16" s="156"/>
      <c r="F16" s="157" t="s">
        <v>208</v>
      </c>
      <c r="G16" s="159"/>
      <c r="H16" s="160">
        <v>398000</v>
      </c>
      <c r="I16" s="159"/>
      <c r="J16" s="160">
        <v>408000</v>
      </c>
    </row>
    <row r="17" spans="1:10" s="42" customFormat="1" ht="12.6" customHeight="1" x14ac:dyDescent="0.2">
      <c r="A17" s="155"/>
      <c r="B17" s="156"/>
      <c r="C17" s="156" t="s">
        <v>220</v>
      </c>
      <c r="D17" s="156"/>
      <c r="E17" s="156"/>
      <c r="F17" s="157" t="s">
        <v>208</v>
      </c>
      <c r="G17" s="159"/>
      <c r="H17" s="160">
        <v>111438303</v>
      </c>
      <c r="I17" s="159"/>
      <c r="J17" s="160">
        <v>111611742</v>
      </c>
    </row>
    <row r="18" spans="1:10" s="42" customFormat="1" ht="12.6" customHeight="1" x14ac:dyDescent="0.2">
      <c r="A18" s="155"/>
      <c r="B18" s="7"/>
      <c r="C18" s="156" t="s">
        <v>221</v>
      </c>
      <c r="D18" s="156"/>
      <c r="E18" s="156"/>
      <c r="F18" s="157" t="s">
        <v>208</v>
      </c>
      <c r="G18" s="159"/>
      <c r="H18" s="270">
        <v>2333377</v>
      </c>
      <c r="I18" s="159"/>
      <c r="J18" s="270">
        <v>2749138</v>
      </c>
    </row>
    <row r="19" spans="1:10" s="42" customFormat="1" ht="12.6" customHeight="1" x14ac:dyDescent="0.2">
      <c r="A19" s="155"/>
      <c r="B19" s="671" t="s">
        <v>222</v>
      </c>
      <c r="C19" s="685"/>
      <c r="D19" s="618"/>
      <c r="E19" s="671"/>
      <c r="F19" s="684"/>
      <c r="G19" s="159"/>
      <c r="H19" s="160"/>
      <c r="I19" s="159"/>
      <c r="J19" s="160"/>
    </row>
    <row r="20" spans="1:10" s="42" customFormat="1" ht="12.6" customHeight="1" x14ac:dyDescent="0.2">
      <c r="A20" s="155"/>
      <c r="B20" s="156"/>
      <c r="C20" s="156" t="s">
        <v>223</v>
      </c>
      <c r="D20" s="156"/>
      <c r="E20" s="156"/>
      <c r="F20" s="157" t="s">
        <v>208</v>
      </c>
      <c r="G20" s="159"/>
      <c r="H20" s="160">
        <v>9681</v>
      </c>
      <c r="I20" s="159"/>
      <c r="J20" s="160">
        <v>9286</v>
      </c>
    </row>
    <row r="21" spans="1:10" s="42" customFormat="1" ht="12.6" customHeight="1" x14ac:dyDescent="0.2">
      <c r="A21" s="155"/>
      <c r="B21" s="156"/>
      <c r="C21" s="156" t="s">
        <v>224</v>
      </c>
      <c r="D21" s="156"/>
      <c r="E21" s="156"/>
      <c r="F21" s="157" t="s">
        <v>210</v>
      </c>
      <c r="G21" s="159"/>
      <c r="H21" s="365">
        <v>1.76</v>
      </c>
      <c r="I21" s="159"/>
      <c r="J21" s="365">
        <v>1.7</v>
      </c>
    </row>
    <row r="22" spans="1:10" s="42" customFormat="1" ht="12.6" customHeight="1" x14ac:dyDescent="0.2">
      <c r="A22" s="155"/>
      <c r="B22" s="156"/>
      <c r="C22" s="156" t="s">
        <v>225</v>
      </c>
      <c r="D22" s="156"/>
      <c r="E22" s="156"/>
      <c r="F22" s="157" t="s">
        <v>226</v>
      </c>
      <c r="G22" s="954" t="s">
        <v>777</v>
      </c>
      <c r="H22" s="955"/>
      <c r="I22" s="954" t="s">
        <v>860</v>
      </c>
      <c r="J22" s="955"/>
    </row>
    <row r="23" spans="1:10" s="42" customFormat="1" ht="12.6" customHeight="1" x14ac:dyDescent="0.2">
      <c r="A23" s="155"/>
      <c r="B23" s="156"/>
      <c r="C23" s="156"/>
      <c r="D23" s="156"/>
      <c r="E23" s="156"/>
      <c r="F23" s="157"/>
      <c r="G23" s="159"/>
      <c r="H23" s="269"/>
      <c r="I23" s="159"/>
      <c r="J23" s="269"/>
    </row>
    <row r="24" spans="1:10" s="42" customFormat="1" ht="12.6" customHeight="1" x14ac:dyDescent="0.2">
      <c r="A24" s="155"/>
      <c r="B24" s="618" t="s">
        <v>179</v>
      </c>
      <c r="C24" s="671"/>
      <c r="D24" s="671"/>
      <c r="E24" s="671"/>
      <c r="F24" s="684"/>
      <c r="G24" s="159"/>
      <c r="H24" s="250"/>
      <c r="I24" s="159"/>
      <c r="J24" s="250"/>
    </row>
    <row r="25" spans="1:10" s="42" customFormat="1" ht="12.6" customHeight="1" x14ac:dyDescent="0.2">
      <c r="A25" s="155"/>
      <c r="B25" s="156" t="s">
        <v>227</v>
      </c>
      <c r="C25" s="156"/>
      <c r="D25" s="156"/>
      <c r="E25" s="156"/>
      <c r="F25" s="157" t="s">
        <v>126</v>
      </c>
      <c r="G25" s="159"/>
      <c r="H25" s="158">
        <v>11838134.550000001</v>
      </c>
      <c r="I25" s="159"/>
      <c r="J25" s="158">
        <v>11305592.85</v>
      </c>
    </row>
    <row r="26" spans="1:10" s="42" customFormat="1" ht="12.6" customHeight="1" x14ac:dyDescent="0.2">
      <c r="A26" s="155"/>
      <c r="B26" s="156"/>
      <c r="C26" s="156" t="s">
        <v>228</v>
      </c>
      <c r="D26" s="156"/>
      <c r="E26" s="156"/>
      <c r="F26" s="157" t="s">
        <v>229</v>
      </c>
      <c r="G26" s="159"/>
      <c r="H26" s="158">
        <v>10.41</v>
      </c>
      <c r="I26" s="159"/>
      <c r="J26" s="158">
        <v>9.89</v>
      </c>
    </row>
    <row r="27" spans="1:10" s="42" customFormat="1" ht="12.6" customHeight="1" x14ac:dyDescent="0.2">
      <c r="A27" s="155"/>
      <c r="B27" s="156" t="s">
        <v>230</v>
      </c>
      <c r="C27" s="156"/>
      <c r="D27" s="156"/>
      <c r="E27" s="156"/>
      <c r="F27" s="157" t="s">
        <v>126</v>
      </c>
      <c r="G27" s="159"/>
      <c r="H27" s="158">
        <v>15518529.35</v>
      </c>
      <c r="I27" s="159"/>
      <c r="J27" s="158">
        <v>15309251.800000001</v>
      </c>
    </row>
    <row r="28" spans="1:10" s="42" customFormat="1" ht="12.6" customHeight="1" x14ac:dyDescent="0.2">
      <c r="A28" s="155"/>
      <c r="B28" s="156"/>
      <c r="C28" s="162" t="s">
        <v>231</v>
      </c>
      <c r="D28" s="156"/>
      <c r="E28" s="156"/>
      <c r="F28" s="157" t="s">
        <v>229</v>
      </c>
      <c r="G28" s="159"/>
      <c r="H28" s="158">
        <v>13.93</v>
      </c>
      <c r="I28" s="159"/>
      <c r="J28" s="158">
        <v>13.72</v>
      </c>
    </row>
    <row r="29" spans="1:10" s="42" customFormat="1" ht="12.6" customHeight="1" x14ac:dyDescent="0.2">
      <c r="A29" s="155"/>
      <c r="B29" s="156"/>
      <c r="C29" s="162"/>
      <c r="D29" s="156"/>
      <c r="E29" s="156"/>
      <c r="F29" s="157"/>
      <c r="G29" s="159"/>
      <c r="H29" s="254"/>
      <c r="I29" s="159"/>
      <c r="J29" s="254"/>
    </row>
    <row r="30" spans="1:10" s="42" customFormat="1" ht="12.6" customHeight="1" x14ac:dyDescent="0.2">
      <c r="A30" s="587" t="s">
        <v>232</v>
      </c>
      <c r="B30" s="686"/>
      <c r="C30" s="671"/>
      <c r="D30" s="671"/>
      <c r="E30" s="671"/>
      <c r="F30" s="684"/>
      <c r="G30" s="687"/>
      <c r="H30" s="688"/>
      <c r="I30" s="687"/>
      <c r="J30" s="688"/>
    </row>
    <row r="31" spans="1:10" s="42" customFormat="1" ht="12.6" customHeight="1" x14ac:dyDescent="0.2">
      <c r="A31" s="155"/>
      <c r="B31" s="671" t="s">
        <v>233</v>
      </c>
      <c r="C31" s="671"/>
      <c r="D31" s="671"/>
      <c r="E31" s="671"/>
      <c r="F31" s="684"/>
      <c r="G31" s="159"/>
      <c r="H31" s="250"/>
      <c r="I31" s="159"/>
      <c r="J31" s="250"/>
    </row>
    <row r="32" spans="1:10" s="42" customFormat="1" ht="12.6" customHeight="1" x14ac:dyDescent="0.2">
      <c r="A32" s="155"/>
      <c r="B32" s="7"/>
      <c r="C32" s="156" t="s">
        <v>234</v>
      </c>
      <c r="D32" s="156"/>
      <c r="E32" s="156"/>
      <c r="F32" s="157" t="s">
        <v>235</v>
      </c>
      <c r="G32" s="159"/>
      <c r="H32" s="160">
        <v>37</v>
      </c>
      <c r="I32" s="159"/>
      <c r="J32" s="160">
        <v>38</v>
      </c>
    </row>
    <row r="33" spans="1:14" s="42" customFormat="1" ht="12.6" customHeight="1" x14ac:dyDescent="0.2">
      <c r="A33" s="155"/>
      <c r="B33" s="7"/>
      <c r="C33" s="156" t="s">
        <v>236</v>
      </c>
      <c r="D33" s="156"/>
      <c r="E33" s="156"/>
      <c r="F33" s="157" t="s">
        <v>235</v>
      </c>
      <c r="G33" s="159"/>
      <c r="H33" s="160">
        <v>8</v>
      </c>
      <c r="I33" s="159"/>
      <c r="J33" s="160">
        <v>8</v>
      </c>
    </row>
    <row r="34" spans="1:14" s="42" customFormat="1" ht="12.6" customHeight="1" x14ac:dyDescent="0.2">
      <c r="A34" s="155"/>
      <c r="B34" s="671" t="s">
        <v>237</v>
      </c>
      <c r="C34" s="671"/>
      <c r="D34" s="671"/>
      <c r="E34" s="671"/>
      <c r="F34" s="684"/>
      <c r="G34" s="159"/>
      <c r="H34" s="160"/>
      <c r="I34" s="159"/>
      <c r="J34" s="160"/>
    </row>
    <row r="35" spans="1:14" s="42" customFormat="1" ht="12.6" customHeight="1" x14ac:dyDescent="0.2">
      <c r="A35" s="155"/>
      <c r="B35" s="156"/>
      <c r="C35" s="156" t="s">
        <v>238</v>
      </c>
      <c r="D35" s="156"/>
      <c r="E35" s="156"/>
      <c r="F35" s="157" t="s">
        <v>235</v>
      </c>
      <c r="G35" s="159"/>
      <c r="H35" s="160">
        <v>112</v>
      </c>
      <c r="I35" s="159"/>
      <c r="J35" s="160">
        <v>116</v>
      </c>
    </row>
    <row r="36" spans="1:14" s="42" customFormat="1" ht="12.6" customHeight="1" x14ac:dyDescent="0.2">
      <c r="A36" s="155"/>
      <c r="B36" s="671" t="s">
        <v>239</v>
      </c>
      <c r="C36" s="671"/>
      <c r="D36" s="671"/>
      <c r="E36" s="671"/>
      <c r="F36" s="684"/>
      <c r="G36" s="159"/>
      <c r="H36" s="250" t="s">
        <v>240</v>
      </c>
      <c r="I36" s="159"/>
      <c r="J36" s="250" t="s">
        <v>240</v>
      </c>
    </row>
    <row r="37" spans="1:14" s="42" customFormat="1" ht="12.6" customHeight="1" x14ac:dyDescent="0.2">
      <c r="A37" s="155"/>
      <c r="B37" s="156"/>
      <c r="C37" s="156" t="s">
        <v>241</v>
      </c>
      <c r="D37" s="156"/>
      <c r="E37" s="156"/>
      <c r="F37" s="157" t="s">
        <v>242</v>
      </c>
      <c r="G37" s="159"/>
      <c r="H37" s="158">
        <v>26.06</v>
      </c>
      <c r="I37" s="159"/>
      <c r="J37" s="158">
        <v>26.79</v>
      </c>
    </row>
    <row r="38" spans="1:14" s="42" customFormat="1" ht="12.6" customHeight="1" x14ac:dyDescent="0.2">
      <c r="A38" s="155"/>
      <c r="B38" s="156"/>
      <c r="C38" s="156" t="s">
        <v>243</v>
      </c>
      <c r="D38" s="156"/>
      <c r="E38" s="156"/>
      <c r="F38" s="157" t="s">
        <v>242</v>
      </c>
      <c r="G38" s="159"/>
      <c r="H38" s="158">
        <v>1.41</v>
      </c>
      <c r="I38" s="159"/>
      <c r="J38" s="158">
        <v>1.41</v>
      </c>
    </row>
    <row r="39" spans="1:14" s="42" customFormat="1" ht="12.6" customHeight="1" x14ac:dyDescent="0.2">
      <c r="A39" s="155"/>
      <c r="B39" s="156"/>
      <c r="C39" s="156" t="s">
        <v>244</v>
      </c>
      <c r="D39" s="156"/>
      <c r="E39" s="156"/>
      <c r="F39" s="157" t="s">
        <v>242</v>
      </c>
      <c r="G39" s="159"/>
      <c r="H39" s="158">
        <v>115.86</v>
      </c>
      <c r="I39" s="159"/>
      <c r="J39" s="158">
        <v>118.31</v>
      </c>
    </row>
    <row r="40" spans="1:14" s="42" customFormat="1" ht="12.6" customHeight="1" x14ac:dyDescent="0.2">
      <c r="A40" s="155"/>
      <c r="B40" s="156"/>
      <c r="C40" s="156" t="s">
        <v>245</v>
      </c>
      <c r="D40" s="156"/>
      <c r="E40" s="156"/>
      <c r="F40" s="157" t="s">
        <v>242</v>
      </c>
      <c r="G40" s="159"/>
      <c r="H40" s="158">
        <v>0.14000000000000001</v>
      </c>
      <c r="I40" s="159"/>
      <c r="J40" s="158">
        <v>0.14000000000000001</v>
      </c>
    </row>
    <row r="41" spans="1:14" s="42" customFormat="1" ht="12.6" customHeight="1" x14ac:dyDescent="0.2">
      <c r="A41" s="155"/>
      <c r="B41" s="671" t="s">
        <v>246</v>
      </c>
      <c r="C41" s="671"/>
      <c r="D41" s="671"/>
      <c r="E41" s="671"/>
      <c r="F41" s="684"/>
      <c r="G41" s="159"/>
      <c r="H41" s="250"/>
      <c r="I41" s="159"/>
      <c r="J41" s="250"/>
    </row>
    <row r="42" spans="1:14" s="42" customFormat="1" ht="12.6" customHeight="1" x14ac:dyDescent="0.2">
      <c r="A42" s="155"/>
      <c r="B42" s="156"/>
      <c r="C42" s="156" t="s">
        <v>247</v>
      </c>
      <c r="D42" s="156"/>
      <c r="E42" s="156"/>
      <c r="F42" s="157" t="s">
        <v>235</v>
      </c>
      <c r="G42" s="159"/>
      <c r="H42" s="160">
        <v>5</v>
      </c>
      <c r="I42" s="159"/>
      <c r="J42" s="160">
        <v>12</v>
      </c>
    </row>
    <row r="43" spans="1:14" s="42" customFormat="1" ht="12.6" customHeight="1" x14ac:dyDescent="0.2">
      <c r="A43" s="155"/>
      <c r="B43" s="156"/>
      <c r="C43" s="156" t="s">
        <v>248</v>
      </c>
      <c r="D43" s="156"/>
      <c r="E43" s="156"/>
      <c r="F43" s="157" t="s">
        <v>235</v>
      </c>
      <c r="G43" s="159"/>
      <c r="H43" s="160">
        <v>7</v>
      </c>
      <c r="I43" s="159"/>
      <c r="J43" s="160">
        <v>2</v>
      </c>
      <c r="M43" s="154"/>
      <c r="N43" s="268">
        <v>113771680</v>
      </c>
    </row>
    <row r="44" spans="1:14" s="42" customFormat="1" ht="12.6" customHeight="1" x14ac:dyDescent="0.2">
      <c r="A44" s="155"/>
      <c r="B44" s="156"/>
      <c r="C44" s="150" t="s">
        <v>249</v>
      </c>
      <c r="D44" s="150"/>
      <c r="E44" s="156"/>
      <c r="F44" s="157" t="s">
        <v>235</v>
      </c>
      <c r="G44" s="309"/>
      <c r="H44" s="310">
        <v>32</v>
      </c>
      <c r="I44" s="309"/>
      <c r="J44" s="310">
        <v>28</v>
      </c>
      <c r="M44" s="159"/>
      <c r="N44" s="160">
        <v>20460</v>
      </c>
    </row>
    <row r="45" spans="1:14" s="42" customFormat="1" ht="12.6" customHeight="1" x14ac:dyDescent="0.2">
      <c r="A45" s="155"/>
      <c r="B45" s="671" t="s">
        <v>250</v>
      </c>
      <c r="C45" s="671"/>
      <c r="D45" s="671"/>
      <c r="E45" s="671"/>
      <c r="F45" s="684"/>
      <c r="G45" s="159"/>
      <c r="H45" s="160"/>
      <c r="I45" s="159"/>
      <c r="J45" s="160"/>
      <c r="M45" s="159"/>
      <c r="N45" s="160"/>
    </row>
    <row r="46" spans="1:14" s="42" customFormat="1" ht="12.6" customHeight="1" x14ac:dyDescent="0.2">
      <c r="A46" s="155"/>
      <c r="B46" s="156"/>
      <c r="C46" s="156" t="s">
        <v>251</v>
      </c>
      <c r="D46" s="156"/>
      <c r="E46" s="156"/>
      <c r="F46" s="157" t="s">
        <v>235</v>
      </c>
      <c r="G46" s="159"/>
      <c r="H46" s="160">
        <v>1189</v>
      </c>
      <c r="I46" s="159"/>
      <c r="J46" s="160">
        <v>1209</v>
      </c>
      <c r="M46" s="159"/>
      <c r="N46" s="160">
        <v>18555907</v>
      </c>
    </row>
    <row r="47" spans="1:14" s="42" customFormat="1" ht="12.6" customHeight="1" x14ac:dyDescent="0.2">
      <c r="A47" s="155"/>
      <c r="B47" s="156"/>
      <c r="C47" s="156" t="s">
        <v>252</v>
      </c>
      <c r="D47" s="156"/>
      <c r="E47" s="156"/>
      <c r="F47" s="157" t="s">
        <v>235</v>
      </c>
      <c r="G47" s="159"/>
      <c r="H47" s="160">
        <v>79</v>
      </c>
      <c r="I47" s="159"/>
      <c r="J47" s="160">
        <v>68</v>
      </c>
      <c r="M47" s="159"/>
      <c r="N47" s="160">
        <v>49320242</v>
      </c>
    </row>
    <row r="48" spans="1:14" s="42" customFormat="1" ht="12.6" customHeight="1" x14ac:dyDescent="0.2">
      <c r="A48" s="155"/>
      <c r="B48" s="156"/>
      <c r="C48" s="156"/>
      <c r="D48" s="156"/>
      <c r="E48" s="156"/>
      <c r="F48" s="157"/>
      <c r="G48" s="159"/>
      <c r="H48" s="160"/>
      <c r="I48" s="159"/>
      <c r="J48" s="160"/>
      <c r="M48" s="159"/>
      <c r="N48" s="160">
        <v>36816592</v>
      </c>
    </row>
    <row r="49" spans="1:14" s="42" customFormat="1" ht="12.6" customHeight="1" x14ac:dyDescent="0.2">
      <c r="A49" s="587" t="s">
        <v>253</v>
      </c>
      <c r="B49" s="686"/>
      <c r="C49" s="671"/>
      <c r="D49" s="671"/>
      <c r="E49" s="671"/>
      <c r="F49" s="684"/>
      <c r="G49" s="687"/>
      <c r="H49" s="689"/>
      <c r="I49" s="687"/>
      <c r="J49" s="689"/>
      <c r="M49" s="159"/>
      <c r="N49" s="160">
        <v>600323</v>
      </c>
    </row>
    <row r="50" spans="1:14" s="42" customFormat="1" ht="12.6" customHeight="1" x14ac:dyDescent="0.2">
      <c r="A50" s="255"/>
      <c r="B50" s="686" t="s">
        <v>254</v>
      </c>
      <c r="C50" s="671"/>
      <c r="D50" s="671"/>
      <c r="E50" s="671"/>
      <c r="F50" s="684"/>
      <c r="G50" s="159"/>
      <c r="H50" s="252"/>
      <c r="I50" s="159"/>
      <c r="J50" s="252"/>
      <c r="M50" s="159"/>
      <c r="N50" s="160">
        <v>5103034</v>
      </c>
    </row>
    <row r="51" spans="1:14" s="42" customFormat="1" ht="12.6" customHeight="1" x14ac:dyDescent="0.2">
      <c r="A51" s="43"/>
      <c r="B51" s="156"/>
      <c r="C51" s="156" t="s">
        <v>779</v>
      </c>
      <c r="D51" s="156"/>
      <c r="E51" s="156"/>
      <c r="F51" s="150"/>
      <c r="G51" s="156"/>
      <c r="H51" s="148">
        <v>93</v>
      </c>
      <c r="I51" s="156"/>
      <c r="J51" s="148">
        <v>71</v>
      </c>
      <c r="M51" s="159"/>
      <c r="N51" s="160">
        <v>407205</v>
      </c>
    </row>
    <row r="52" spans="1:14" s="42" customFormat="1" ht="12.6" customHeight="1" x14ac:dyDescent="0.2">
      <c r="A52" s="43"/>
      <c r="B52" s="156"/>
      <c r="C52" s="156" t="s">
        <v>255</v>
      </c>
      <c r="D52" s="156"/>
      <c r="E52" s="162"/>
      <c r="F52" s="150"/>
      <c r="G52" s="156"/>
      <c r="H52" s="148">
        <v>55</v>
      </c>
      <c r="I52" s="156"/>
      <c r="J52" s="148">
        <v>42</v>
      </c>
      <c r="M52" s="159"/>
      <c r="N52" s="160">
        <v>237000</v>
      </c>
    </row>
    <row r="53" spans="1:14" s="42" customFormat="1" ht="12.6" customHeight="1" x14ac:dyDescent="0.2">
      <c r="A53" s="6"/>
      <c r="B53" s="162" t="s">
        <v>240</v>
      </c>
      <c r="C53" s="162" t="s">
        <v>256</v>
      </c>
      <c r="D53" s="162"/>
      <c r="E53" s="162"/>
      <c r="F53" s="150"/>
      <c r="G53" s="156"/>
      <c r="H53" s="148">
        <v>123</v>
      </c>
      <c r="I53" s="156"/>
      <c r="J53" s="148">
        <v>159</v>
      </c>
      <c r="M53" s="159"/>
      <c r="N53" s="160">
        <v>398000</v>
      </c>
    </row>
    <row r="54" spans="1:14" s="42" customFormat="1" ht="11.25" customHeight="1" x14ac:dyDescent="0.2">
      <c r="A54" s="43"/>
      <c r="B54" s="156"/>
      <c r="C54" s="156" t="s">
        <v>778</v>
      </c>
      <c r="D54" s="156"/>
      <c r="E54" s="156"/>
      <c r="F54" s="150" t="s">
        <v>235</v>
      </c>
      <c r="G54" s="156"/>
      <c r="H54" s="148">
        <v>8667</v>
      </c>
      <c r="I54" s="156"/>
      <c r="J54" s="148">
        <v>8687</v>
      </c>
      <c r="M54" s="159"/>
      <c r="N54" s="160">
        <v>111438303</v>
      </c>
    </row>
    <row r="55" spans="1:14" s="42" customFormat="1" ht="12.6" customHeight="1" x14ac:dyDescent="0.2">
      <c r="A55" s="43"/>
      <c r="B55" s="156"/>
      <c r="C55" s="156" t="s">
        <v>257</v>
      </c>
      <c r="D55" s="156"/>
      <c r="E55" s="156"/>
      <c r="F55" s="150" t="s">
        <v>235</v>
      </c>
      <c r="G55" s="156"/>
      <c r="H55" s="148">
        <v>1313</v>
      </c>
      <c r="I55" s="156"/>
      <c r="J55" s="148">
        <v>1322</v>
      </c>
      <c r="M55" s="159"/>
      <c r="N55" s="270">
        <v>2333377</v>
      </c>
    </row>
    <row r="56" spans="1:14" s="42" customFormat="1" ht="12.6" customHeight="1" x14ac:dyDescent="0.2">
      <c r="A56" s="155"/>
      <c r="B56" s="156"/>
      <c r="C56" s="162" t="s">
        <v>258</v>
      </c>
      <c r="D56" s="162"/>
      <c r="E56" s="162"/>
      <c r="F56" s="150"/>
      <c r="G56" s="156"/>
      <c r="H56" s="148">
        <v>2</v>
      </c>
      <c r="I56" s="156"/>
      <c r="J56" s="148">
        <v>3</v>
      </c>
      <c r="M56" s="159"/>
      <c r="N56" s="160"/>
    </row>
    <row r="57" spans="1:14" s="42" customFormat="1" ht="12.6" customHeight="1" x14ac:dyDescent="0.2">
      <c r="A57"/>
      <c r="B57"/>
      <c r="C57"/>
      <c r="D57"/>
      <c r="E57"/>
      <c r="G57" s="145"/>
      <c r="J57" s="256"/>
      <c r="M57" s="159"/>
      <c r="N57" s="160">
        <v>9681</v>
      </c>
    </row>
    <row r="58" spans="1:14" s="42" customFormat="1" ht="12.6" customHeight="1" x14ac:dyDescent="0.2">
      <c r="A58"/>
      <c r="B58"/>
      <c r="C58"/>
      <c r="D58"/>
      <c r="E58"/>
      <c r="F58"/>
      <c r="G58" s="5"/>
      <c r="H58"/>
      <c r="I58"/>
      <c r="J58" s="30"/>
      <c r="M58" s="159"/>
      <c r="N58" s="365">
        <v>1.76</v>
      </c>
    </row>
    <row r="59" spans="1:14" ht="12.6" customHeight="1" x14ac:dyDescent="0.2">
      <c r="M59" s="954" t="s">
        <v>777</v>
      </c>
      <c r="N59" s="955"/>
    </row>
    <row r="60" spans="1:14" ht="12.6" customHeight="1" x14ac:dyDescent="0.2">
      <c r="M60" s="159"/>
      <c r="N60" s="269"/>
    </row>
    <row r="61" spans="1:14" ht="12.75" customHeight="1" x14ac:dyDescent="0.2">
      <c r="M61" s="159"/>
      <c r="N61" s="250"/>
    </row>
    <row r="62" spans="1:14" ht="12.75" customHeight="1" x14ac:dyDescent="0.2">
      <c r="M62" s="159"/>
      <c r="N62" s="158">
        <v>11838134.550000001</v>
      </c>
    </row>
    <row r="63" spans="1:14" ht="12.75" customHeight="1" x14ac:dyDescent="0.2">
      <c r="M63" s="159"/>
      <c r="N63" s="158">
        <v>10.41</v>
      </c>
    </row>
    <row r="64" spans="1:14" ht="12.75" customHeight="1" x14ac:dyDescent="0.2">
      <c r="M64" s="159"/>
      <c r="N64" s="158">
        <v>15518529.35</v>
      </c>
    </row>
    <row r="65" spans="13:14" ht="12.75" customHeight="1" x14ac:dyDescent="0.2">
      <c r="M65" s="159"/>
      <c r="N65" s="158">
        <v>13.93</v>
      </c>
    </row>
    <row r="66" spans="13:14" ht="12.75" customHeight="1" x14ac:dyDescent="0.2">
      <c r="M66" s="159"/>
      <c r="N66" s="254"/>
    </row>
    <row r="67" spans="13:14" ht="12.75" customHeight="1" x14ac:dyDescent="0.2">
      <c r="M67" s="687"/>
      <c r="N67" s="688"/>
    </row>
    <row r="68" spans="13:14" ht="12.75" customHeight="1" x14ac:dyDescent="0.2">
      <c r="M68" s="159"/>
      <c r="N68" s="250"/>
    </row>
    <row r="69" spans="13:14" ht="12.75" customHeight="1" x14ac:dyDescent="0.2">
      <c r="M69" s="159"/>
      <c r="N69" s="160">
        <v>37</v>
      </c>
    </row>
    <row r="70" spans="13:14" x14ac:dyDescent="0.2">
      <c r="M70" s="159"/>
      <c r="N70" s="160">
        <v>8</v>
      </c>
    </row>
    <row r="71" spans="13:14" x14ac:dyDescent="0.2">
      <c r="M71" s="159"/>
      <c r="N71" s="160"/>
    </row>
    <row r="72" spans="13:14" x14ac:dyDescent="0.2">
      <c r="M72" s="159"/>
      <c r="N72" s="160">
        <v>112</v>
      </c>
    </row>
    <row r="73" spans="13:14" x14ac:dyDescent="0.2">
      <c r="M73" s="159"/>
      <c r="N73" s="250" t="s">
        <v>240</v>
      </c>
    </row>
    <row r="74" spans="13:14" x14ac:dyDescent="0.2">
      <c r="M74" s="159"/>
      <c r="N74" s="158">
        <v>26.06</v>
      </c>
    </row>
    <row r="75" spans="13:14" x14ac:dyDescent="0.2">
      <c r="M75" s="159"/>
      <c r="N75" s="158">
        <v>1.41</v>
      </c>
    </row>
    <row r="76" spans="13:14" x14ac:dyDescent="0.2">
      <c r="M76" s="159"/>
      <c r="N76" s="158">
        <v>115.86</v>
      </c>
    </row>
    <row r="77" spans="13:14" x14ac:dyDescent="0.2">
      <c r="M77" s="159"/>
      <c r="N77" s="158">
        <v>0.14000000000000001</v>
      </c>
    </row>
    <row r="78" spans="13:14" x14ac:dyDescent="0.2">
      <c r="M78" s="159"/>
      <c r="N78" s="250"/>
    </row>
    <row r="79" spans="13:14" x14ac:dyDescent="0.2">
      <c r="M79" s="159"/>
      <c r="N79" s="160">
        <v>5</v>
      </c>
    </row>
    <row r="80" spans="13:14" x14ac:dyDescent="0.2">
      <c r="M80" s="159"/>
      <c r="N80" s="160">
        <v>7</v>
      </c>
    </row>
    <row r="81" spans="13:14" x14ac:dyDescent="0.2">
      <c r="M81" s="309"/>
      <c r="N81" s="310">
        <v>32</v>
      </c>
    </row>
    <row r="82" spans="13:14" x14ac:dyDescent="0.2">
      <c r="M82" s="159"/>
      <c r="N82" s="160"/>
    </row>
    <row r="83" spans="13:14" x14ac:dyDescent="0.2">
      <c r="M83" s="159"/>
      <c r="N83" s="160">
        <v>1189</v>
      </c>
    </row>
    <row r="84" spans="13:14" x14ac:dyDescent="0.2">
      <c r="M84" s="159"/>
      <c r="N84" s="160">
        <v>79</v>
      </c>
    </row>
    <row r="85" spans="13:14" x14ac:dyDescent="0.2">
      <c r="M85" s="159"/>
      <c r="N85" s="160"/>
    </row>
    <row r="86" spans="13:14" x14ac:dyDescent="0.2">
      <c r="M86" s="687"/>
      <c r="N86" s="689"/>
    </row>
    <row r="87" spans="13:14" x14ac:dyDescent="0.2">
      <c r="M87" s="159"/>
      <c r="N87" s="252"/>
    </row>
    <row r="88" spans="13:14" x14ac:dyDescent="0.2">
      <c r="M88" s="156"/>
      <c r="N88" s="148">
        <v>93</v>
      </c>
    </row>
    <row r="89" spans="13:14" x14ac:dyDescent="0.2">
      <c r="M89" s="156"/>
      <c r="N89" s="148">
        <v>55</v>
      </c>
    </row>
    <row r="90" spans="13:14" x14ac:dyDescent="0.2">
      <c r="M90" s="156"/>
      <c r="N90" s="148">
        <v>123</v>
      </c>
    </row>
    <row r="91" spans="13:14" x14ac:dyDescent="0.2">
      <c r="M91" s="156"/>
      <c r="N91" s="148">
        <v>8667</v>
      </c>
    </row>
    <row r="92" spans="13:14" x14ac:dyDescent="0.2">
      <c r="M92" s="156"/>
      <c r="N92" s="148">
        <v>1313</v>
      </c>
    </row>
    <row r="93" spans="13:14" x14ac:dyDescent="0.2">
      <c r="M93" s="156"/>
      <c r="N93" s="148">
        <v>2</v>
      </c>
    </row>
  </sheetData>
  <mergeCells count="3">
    <mergeCell ref="G22:H22"/>
    <mergeCell ref="I22:J22"/>
    <mergeCell ref="M59:N59"/>
  </mergeCells>
  <phoneticPr fontId="15" type="noConversion"/>
  <pageMargins left="0.31496062992125984" right="0.51181102362204722" top="0.78740157480314965" bottom="0.74803149606299213" header="0.51181102362204722" footer="0.39370078740157483"/>
  <pageSetup paperSize="9" orientation="portrait" r:id="rId1"/>
  <headerFooter alignWithMargins="0">
    <oddFooter>&amp;C&amp;A</oddFooter>
  </headerFooter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1B3718-2EAF-4AF9-8F20-FFCB848824A2}">
  <dimension ref="A1:K60"/>
  <sheetViews>
    <sheetView topLeftCell="A2" workbookViewId="0">
      <selection activeCell="L17" sqref="L17"/>
    </sheetView>
  </sheetViews>
  <sheetFormatPr baseColWidth="10" defaultRowHeight="12.75" x14ac:dyDescent="0.2"/>
  <cols>
    <col min="1" max="2" width="2.7109375" customWidth="1"/>
    <col min="3" max="3" width="7.42578125" customWidth="1"/>
    <col min="5" max="5" width="27.5703125" customWidth="1"/>
    <col min="6" max="6" width="8.28515625" customWidth="1"/>
    <col min="7" max="7" width="1.42578125" style="5" customWidth="1"/>
    <col min="8" max="8" width="12.85546875" customWidth="1"/>
    <col min="9" max="9" width="1.42578125" customWidth="1"/>
    <col min="10" max="10" width="12.85546875" customWidth="1"/>
  </cols>
  <sheetData>
    <row r="1" spans="1:11" s="163" customFormat="1" ht="12.6" customHeight="1" x14ac:dyDescent="0.2">
      <c r="A1" s="166"/>
      <c r="B1" s="34"/>
      <c r="D1" s="34"/>
      <c r="G1" s="164"/>
    </row>
    <row r="2" spans="1:11" s="163" customFormat="1" ht="12.6" customHeight="1" x14ac:dyDescent="0.2">
      <c r="A2"/>
      <c r="B2"/>
      <c r="C2"/>
      <c r="D2"/>
      <c r="E2"/>
      <c r="F2" s="152"/>
      <c r="G2" s="164"/>
    </row>
    <row r="3" spans="1:11" s="152" customFormat="1" ht="12.6" customHeight="1" x14ac:dyDescent="0.2">
      <c r="A3" s="680" t="s">
        <v>859</v>
      </c>
      <c r="B3" s="670"/>
      <c r="C3" s="670"/>
      <c r="D3" s="670"/>
      <c r="E3" s="670"/>
      <c r="F3" s="690"/>
      <c r="G3" s="691"/>
      <c r="H3" s="904">
        <v>2001</v>
      </c>
      <c r="I3" s="691"/>
      <c r="J3" s="692">
        <v>2002</v>
      </c>
      <c r="K3" s="257"/>
    </row>
    <row r="4" spans="1:11" s="152" customFormat="1" ht="15" customHeight="1" x14ac:dyDescent="0.2">
      <c r="A4" s="681" t="s">
        <v>259</v>
      </c>
      <c r="B4" s="686"/>
      <c r="C4" s="633"/>
      <c r="D4" s="670"/>
      <c r="E4" s="670"/>
      <c r="F4" s="672"/>
      <c r="G4" s="678"/>
      <c r="H4" s="516"/>
      <c r="I4" s="678"/>
      <c r="J4" s="516"/>
    </row>
    <row r="5" spans="1:11" s="152" customFormat="1" ht="12.6" customHeight="1" x14ac:dyDescent="0.2">
      <c r="A5" s="155"/>
      <c r="B5" s="671" t="s">
        <v>260</v>
      </c>
      <c r="C5" s="671"/>
      <c r="D5" s="671"/>
      <c r="E5" s="671"/>
      <c r="F5" s="684"/>
      <c r="G5" s="159"/>
      <c r="H5" s="160"/>
      <c r="I5" s="159"/>
      <c r="J5" s="160"/>
    </row>
    <row r="6" spans="1:11" s="152" customFormat="1" ht="12.6" customHeight="1" x14ac:dyDescent="0.2">
      <c r="A6" s="155"/>
      <c r="B6" s="156" t="s">
        <v>240</v>
      </c>
      <c r="C6" s="156" t="s">
        <v>261</v>
      </c>
      <c r="D6" s="156"/>
      <c r="E6" s="156"/>
      <c r="F6" s="150" t="s">
        <v>262</v>
      </c>
      <c r="G6" s="149"/>
      <c r="H6" s="160">
        <v>785340</v>
      </c>
      <c r="I6" s="149"/>
      <c r="J6" s="160">
        <v>933754</v>
      </c>
    </row>
    <row r="7" spans="1:11" s="152" customFormat="1" ht="12.6" customHeight="1" x14ac:dyDescent="0.2">
      <c r="A7" s="155"/>
      <c r="B7" s="156"/>
      <c r="C7" s="156" t="s">
        <v>263</v>
      </c>
      <c r="D7" s="156"/>
      <c r="E7" s="156"/>
      <c r="F7" s="157" t="s">
        <v>262</v>
      </c>
      <c r="G7" s="258"/>
      <c r="H7" s="160">
        <v>900516</v>
      </c>
      <c r="I7" s="258"/>
      <c r="J7" s="160">
        <v>775992</v>
      </c>
    </row>
    <row r="8" spans="1:11" s="152" customFormat="1" ht="12.6" customHeight="1" x14ac:dyDescent="0.2">
      <c r="A8" s="155"/>
      <c r="B8" s="156" t="s">
        <v>264</v>
      </c>
      <c r="C8" s="156"/>
      <c r="D8" s="156"/>
      <c r="E8" s="156"/>
      <c r="F8" s="157" t="s">
        <v>262</v>
      </c>
      <c r="G8" s="159"/>
      <c r="H8" s="160">
        <v>1685856</v>
      </c>
      <c r="I8" s="159"/>
      <c r="J8" s="160">
        <v>1709746</v>
      </c>
    </row>
    <row r="9" spans="1:11" s="152" customFormat="1" ht="12.6" customHeight="1" x14ac:dyDescent="0.2">
      <c r="A9" s="155"/>
      <c r="B9" s="671" t="s">
        <v>265</v>
      </c>
      <c r="C9" s="671"/>
      <c r="D9" s="671"/>
      <c r="E9" s="671"/>
      <c r="F9" s="684"/>
      <c r="G9" s="159"/>
      <c r="H9" s="160"/>
      <c r="I9" s="159"/>
      <c r="J9" s="160"/>
    </row>
    <row r="10" spans="1:11" s="152" customFormat="1" ht="12.6" customHeight="1" x14ac:dyDescent="0.2">
      <c r="A10" s="155"/>
      <c r="B10" s="156"/>
      <c r="C10" s="156" t="s">
        <v>266</v>
      </c>
      <c r="D10" s="156"/>
      <c r="E10" s="156"/>
      <c r="F10" s="157" t="s">
        <v>262</v>
      </c>
      <c r="G10" s="159"/>
      <c r="H10" s="160">
        <v>785123</v>
      </c>
      <c r="I10" s="159"/>
      <c r="J10" s="160">
        <v>800092</v>
      </c>
    </row>
    <row r="11" spans="1:11" s="152" customFormat="1" ht="12.6" customHeight="1" x14ac:dyDescent="0.2">
      <c r="A11" s="155"/>
      <c r="B11" s="156"/>
      <c r="C11" s="156" t="s">
        <v>755</v>
      </c>
      <c r="D11" s="156"/>
      <c r="E11" s="156"/>
      <c r="F11" s="157" t="s">
        <v>262</v>
      </c>
      <c r="G11" s="159"/>
      <c r="H11" s="160">
        <v>615314</v>
      </c>
      <c r="I11" s="159"/>
      <c r="J11" s="160">
        <v>567147</v>
      </c>
    </row>
    <row r="12" spans="1:11" s="152" customFormat="1" ht="12.6" customHeight="1" x14ac:dyDescent="0.2">
      <c r="A12" s="155"/>
      <c r="B12" s="156"/>
      <c r="C12" s="156" t="s">
        <v>267</v>
      </c>
      <c r="D12" s="156"/>
      <c r="E12" s="156"/>
      <c r="F12" s="157" t="s">
        <v>262</v>
      </c>
      <c r="G12" s="159"/>
      <c r="H12" s="160">
        <v>20857</v>
      </c>
      <c r="I12" s="159"/>
      <c r="J12" s="160">
        <v>21738</v>
      </c>
    </row>
    <row r="13" spans="1:11" s="152" customFormat="1" ht="12.6" customHeight="1" x14ac:dyDescent="0.2">
      <c r="A13" s="155"/>
      <c r="B13" s="156"/>
      <c r="C13" s="156" t="s">
        <v>268</v>
      </c>
      <c r="D13" s="156"/>
      <c r="E13" s="156"/>
      <c r="F13" s="157" t="s">
        <v>262</v>
      </c>
      <c r="G13" s="159"/>
      <c r="H13" s="160">
        <v>21500</v>
      </c>
      <c r="I13" s="159"/>
      <c r="J13" s="160">
        <v>20000</v>
      </c>
    </row>
    <row r="14" spans="1:11" s="152" customFormat="1" ht="12.6" customHeight="1" x14ac:dyDescent="0.2">
      <c r="A14" s="155"/>
      <c r="B14" s="156" t="s">
        <v>269</v>
      </c>
      <c r="C14" s="156"/>
      <c r="D14" s="156"/>
      <c r="E14" s="156"/>
      <c r="F14" s="157" t="s">
        <v>262</v>
      </c>
      <c r="G14" s="159"/>
      <c r="H14" s="160">
        <v>1442794</v>
      </c>
      <c r="I14" s="159"/>
      <c r="J14" s="160">
        <v>1408977</v>
      </c>
    </row>
    <row r="15" spans="1:11" s="152" customFormat="1" ht="12.6" customHeight="1" x14ac:dyDescent="0.2">
      <c r="A15" s="155"/>
      <c r="B15" s="156"/>
      <c r="C15" s="156" t="s">
        <v>270</v>
      </c>
      <c r="D15" s="156"/>
      <c r="E15" s="156"/>
      <c r="F15" s="157" t="s">
        <v>262</v>
      </c>
      <c r="G15" s="159"/>
      <c r="H15" s="160">
        <v>31000</v>
      </c>
      <c r="I15" s="159"/>
      <c r="J15" s="160">
        <v>32000</v>
      </c>
    </row>
    <row r="16" spans="1:11" s="152" customFormat="1" ht="12.6" customHeight="1" x14ac:dyDescent="0.2">
      <c r="A16" s="155"/>
      <c r="B16" s="156"/>
      <c r="C16" s="156" t="s">
        <v>271</v>
      </c>
      <c r="D16" s="156"/>
      <c r="E16" s="156"/>
      <c r="F16" s="157" t="s">
        <v>262</v>
      </c>
      <c r="G16" s="159"/>
      <c r="H16" s="160">
        <v>18000</v>
      </c>
      <c r="I16" s="159"/>
      <c r="J16" s="160">
        <v>21000</v>
      </c>
    </row>
    <row r="17" spans="1:10" s="152" customFormat="1" ht="12.6" customHeight="1" x14ac:dyDescent="0.2">
      <c r="A17" s="155"/>
      <c r="B17" s="156"/>
      <c r="C17" s="156" t="s">
        <v>272</v>
      </c>
      <c r="D17" s="156"/>
      <c r="E17" s="156"/>
      <c r="F17" s="157" t="s">
        <v>262</v>
      </c>
      <c r="G17" s="159"/>
      <c r="H17" s="160">
        <v>30000</v>
      </c>
      <c r="I17" s="159"/>
      <c r="J17" s="160">
        <v>30000</v>
      </c>
    </row>
    <row r="18" spans="1:10" s="152" customFormat="1" ht="12.6" customHeight="1" x14ac:dyDescent="0.2">
      <c r="A18" s="155"/>
      <c r="B18" s="156" t="s">
        <v>273</v>
      </c>
      <c r="C18" s="156"/>
      <c r="D18" s="156"/>
      <c r="E18" s="156"/>
      <c r="F18" s="157" t="s">
        <v>262</v>
      </c>
      <c r="G18" s="159"/>
      <c r="H18" s="160">
        <v>1521794</v>
      </c>
      <c r="I18" s="159"/>
      <c r="J18" s="160">
        <v>1491977</v>
      </c>
    </row>
    <row r="19" spans="1:10" s="152" customFormat="1" ht="12.6" customHeight="1" x14ac:dyDescent="0.2">
      <c r="A19" s="151"/>
      <c r="C19" s="152" t="s">
        <v>274</v>
      </c>
      <c r="F19" s="153" t="s">
        <v>262</v>
      </c>
      <c r="G19" s="161"/>
      <c r="H19" s="268">
        <v>164062</v>
      </c>
      <c r="I19" s="161"/>
      <c r="J19" s="268">
        <v>217769</v>
      </c>
    </row>
    <row r="20" spans="1:10" s="152" customFormat="1" ht="12.6" customHeight="1" x14ac:dyDescent="0.2">
      <c r="A20" s="155"/>
      <c r="B20" s="156"/>
      <c r="C20" s="156" t="s">
        <v>275</v>
      </c>
      <c r="D20" s="156"/>
      <c r="E20" s="156"/>
      <c r="F20" s="157" t="s">
        <v>276</v>
      </c>
      <c r="G20" s="159"/>
      <c r="H20" s="364">
        <v>9.6999999999999993</v>
      </c>
      <c r="I20" s="159"/>
      <c r="J20" s="364">
        <v>12.7</v>
      </c>
    </row>
    <row r="21" spans="1:10" s="152" customFormat="1" ht="12.6" customHeight="1" x14ac:dyDescent="0.2">
      <c r="A21" s="155"/>
      <c r="B21" s="671" t="s">
        <v>222</v>
      </c>
      <c r="C21" s="671"/>
      <c r="D21" s="671"/>
      <c r="E21" s="671"/>
      <c r="F21" s="684"/>
      <c r="G21" s="159"/>
      <c r="H21" s="150"/>
      <c r="I21" s="159"/>
      <c r="J21" s="150"/>
    </row>
    <row r="22" spans="1:10" s="152" customFormat="1" ht="12.6" customHeight="1" x14ac:dyDescent="0.2">
      <c r="A22" s="151"/>
      <c r="B22"/>
      <c r="C22" s="152" t="s">
        <v>277</v>
      </c>
      <c r="F22" s="153" t="s">
        <v>262</v>
      </c>
      <c r="G22" s="311"/>
      <c r="H22" s="268">
        <v>5690</v>
      </c>
      <c r="I22" s="311"/>
      <c r="J22" s="268">
        <v>6218</v>
      </c>
    </row>
    <row r="23" spans="1:10" s="152" customFormat="1" ht="12.6" customHeight="1" x14ac:dyDescent="0.2">
      <c r="A23" s="155"/>
      <c r="B23" s="156"/>
      <c r="C23" s="156" t="s">
        <v>278</v>
      </c>
      <c r="D23" s="156"/>
      <c r="E23" s="156"/>
      <c r="F23" s="157" t="s">
        <v>240</v>
      </c>
      <c r="G23" s="312"/>
      <c r="H23" s="269" t="s">
        <v>861</v>
      </c>
      <c r="I23" s="312"/>
      <c r="J23" s="269" t="s">
        <v>862</v>
      </c>
    </row>
    <row r="24" spans="1:10" s="152" customFormat="1" ht="12.6" customHeight="1" x14ac:dyDescent="0.2">
      <c r="A24" s="155"/>
      <c r="B24" s="7"/>
      <c r="C24" s="156" t="s">
        <v>279</v>
      </c>
      <c r="D24"/>
      <c r="E24" s="156"/>
      <c r="F24" s="157" t="s">
        <v>262</v>
      </c>
      <c r="G24" s="259"/>
      <c r="H24" s="160">
        <v>4619</v>
      </c>
      <c r="I24" s="259"/>
      <c r="J24" s="160">
        <v>4684</v>
      </c>
    </row>
    <row r="25" spans="1:10" s="152" customFormat="1" ht="12.6" customHeight="1" x14ac:dyDescent="0.2">
      <c r="A25" s="155"/>
      <c r="B25" s="7"/>
      <c r="C25" s="156" t="s">
        <v>280</v>
      </c>
      <c r="D25" s="253"/>
      <c r="E25" s="156"/>
      <c r="F25" s="157" t="s">
        <v>281</v>
      </c>
      <c r="G25" s="259"/>
      <c r="H25" s="160">
        <v>484</v>
      </c>
      <c r="I25" s="259"/>
      <c r="J25" s="160">
        <v>520</v>
      </c>
    </row>
    <row r="26" spans="1:10" s="152" customFormat="1" ht="12.6" customHeight="1" x14ac:dyDescent="0.2">
      <c r="A26" s="155"/>
      <c r="B26" s="7"/>
      <c r="C26" s="156" t="s">
        <v>282</v>
      </c>
      <c r="D26" s="156"/>
      <c r="E26" s="156"/>
      <c r="F26" s="157" t="s">
        <v>281</v>
      </c>
      <c r="G26" s="259"/>
      <c r="H26" s="160">
        <v>393</v>
      </c>
      <c r="I26" s="259"/>
      <c r="J26" s="160">
        <v>391</v>
      </c>
    </row>
    <row r="27" spans="1:10" s="152" customFormat="1" ht="12.6" customHeight="1" x14ac:dyDescent="0.2">
      <c r="A27" s="155"/>
      <c r="B27" s="671" t="s">
        <v>179</v>
      </c>
      <c r="C27" s="671"/>
      <c r="D27" s="671"/>
      <c r="E27" s="671"/>
      <c r="F27" s="684"/>
      <c r="G27" s="159"/>
      <c r="H27" s="150"/>
      <c r="I27" s="159"/>
      <c r="J27" s="150"/>
    </row>
    <row r="28" spans="1:10" s="152" customFormat="1" ht="12.6" customHeight="1" x14ac:dyDescent="0.2">
      <c r="A28" s="155"/>
      <c r="B28" s="156" t="s">
        <v>283</v>
      </c>
      <c r="C28" s="156"/>
      <c r="D28" s="156"/>
      <c r="E28" s="156"/>
      <c r="F28" s="157" t="s">
        <v>126</v>
      </c>
      <c r="G28" s="159"/>
      <c r="H28" s="158">
        <v>1103190.05</v>
      </c>
      <c r="I28" s="159"/>
      <c r="J28" s="158">
        <v>1094036.6499999999</v>
      </c>
    </row>
    <row r="29" spans="1:10" s="152" customFormat="1" ht="12.6" customHeight="1" x14ac:dyDescent="0.2">
      <c r="A29" s="155"/>
      <c r="B29" s="156"/>
      <c r="C29" s="156" t="s">
        <v>284</v>
      </c>
      <c r="D29" s="156"/>
      <c r="E29" s="156"/>
      <c r="F29" s="157" t="s">
        <v>285</v>
      </c>
      <c r="G29" s="159"/>
      <c r="H29" s="158">
        <v>1.23</v>
      </c>
      <c r="I29" s="159"/>
      <c r="J29" s="158">
        <v>1.41</v>
      </c>
    </row>
    <row r="30" spans="1:10" s="152" customFormat="1" ht="12.6" customHeight="1" x14ac:dyDescent="0.2">
      <c r="A30" s="155"/>
      <c r="B30" s="156" t="s">
        <v>286</v>
      </c>
      <c r="C30" s="156"/>
      <c r="D30" s="156"/>
      <c r="E30" s="156"/>
      <c r="F30" s="157" t="s">
        <v>126</v>
      </c>
      <c r="G30" s="159"/>
      <c r="H30" s="158">
        <v>1965216.85</v>
      </c>
      <c r="I30" s="159"/>
      <c r="J30" s="158">
        <v>1950156.5</v>
      </c>
    </row>
    <row r="31" spans="1:10" s="152" customFormat="1" ht="12.6" customHeight="1" x14ac:dyDescent="0.2">
      <c r="A31" s="155"/>
      <c r="B31" s="156"/>
      <c r="C31" s="156" t="s">
        <v>881</v>
      </c>
      <c r="D31" s="156"/>
      <c r="E31" s="156"/>
      <c r="F31" s="157" t="s">
        <v>285</v>
      </c>
      <c r="G31" s="159"/>
      <c r="H31" s="158">
        <v>1.36</v>
      </c>
      <c r="I31" s="159"/>
      <c r="J31" s="158">
        <v>1.42</v>
      </c>
    </row>
    <row r="32" spans="1:10" s="152" customFormat="1" ht="12.6" customHeight="1" x14ac:dyDescent="0.2">
      <c r="A32" s="155"/>
      <c r="B32" s="156"/>
      <c r="C32" s="156"/>
      <c r="D32" s="156"/>
      <c r="E32" s="156"/>
      <c r="F32" s="157"/>
      <c r="G32" s="159"/>
      <c r="H32" s="158"/>
      <c r="I32" s="159"/>
      <c r="J32" s="158"/>
    </row>
    <row r="33" spans="1:10" s="152" customFormat="1" ht="15" customHeight="1" x14ac:dyDescent="0.2">
      <c r="A33" s="587" t="s">
        <v>232</v>
      </c>
      <c r="B33" s="693"/>
      <c r="C33" s="671"/>
      <c r="D33" s="671"/>
      <c r="E33" s="671"/>
      <c r="F33" s="684"/>
      <c r="G33" s="687"/>
      <c r="H33" s="683"/>
      <c r="I33" s="687"/>
      <c r="J33" s="683"/>
    </row>
    <row r="34" spans="1:10" s="152" customFormat="1" ht="12.6" customHeight="1" x14ac:dyDescent="0.2">
      <c r="A34" s="155"/>
      <c r="B34" s="671" t="s">
        <v>287</v>
      </c>
      <c r="C34" s="671"/>
      <c r="D34" s="671"/>
      <c r="E34" s="671"/>
      <c r="F34" s="684"/>
      <c r="G34" s="159"/>
      <c r="H34" s="150"/>
      <c r="I34" s="159"/>
      <c r="J34" s="150"/>
    </row>
    <row r="35" spans="1:10" s="152" customFormat="1" ht="12.6" customHeight="1" x14ac:dyDescent="0.2">
      <c r="A35" s="155"/>
      <c r="B35" s="156"/>
      <c r="C35" s="156" t="s">
        <v>288</v>
      </c>
      <c r="D35" s="156"/>
      <c r="E35" s="156"/>
      <c r="F35" s="157" t="s">
        <v>289</v>
      </c>
      <c r="G35" s="259"/>
      <c r="H35" s="160">
        <v>14276</v>
      </c>
      <c r="I35" s="259"/>
      <c r="J35" s="160">
        <v>15628</v>
      </c>
    </row>
    <row r="36" spans="1:10" s="152" customFormat="1" ht="12.6" customHeight="1" x14ac:dyDescent="0.2">
      <c r="A36" s="155"/>
      <c r="B36" s="156"/>
      <c r="C36" s="156" t="s">
        <v>290</v>
      </c>
      <c r="D36" s="156"/>
      <c r="E36" s="156"/>
      <c r="F36" s="157" t="s">
        <v>289</v>
      </c>
      <c r="G36" s="259"/>
      <c r="H36" s="160">
        <v>34958</v>
      </c>
      <c r="I36" s="259"/>
      <c r="J36" s="160">
        <v>36164</v>
      </c>
    </row>
    <row r="37" spans="1:10" s="152" customFormat="1" ht="12.6" customHeight="1" x14ac:dyDescent="0.2">
      <c r="A37" s="155"/>
      <c r="B37" s="156"/>
      <c r="C37" s="156" t="s">
        <v>291</v>
      </c>
      <c r="D37" s="156"/>
      <c r="E37" s="156"/>
      <c r="F37" s="157" t="s">
        <v>289</v>
      </c>
      <c r="G37" s="259"/>
      <c r="H37" s="160">
        <v>809</v>
      </c>
      <c r="I37" s="259"/>
      <c r="J37" s="160">
        <v>809</v>
      </c>
    </row>
    <row r="38" spans="1:10" s="152" customFormat="1" ht="12.6" customHeight="1" x14ac:dyDescent="0.2">
      <c r="A38" s="155"/>
      <c r="B38" s="156"/>
      <c r="C38" s="156" t="s">
        <v>292</v>
      </c>
      <c r="D38" s="156"/>
      <c r="E38" s="156"/>
      <c r="F38" s="157" t="s">
        <v>235</v>
      </c>
      <c r="G38" s="259"/>
      <c r="H38" s="160">
        <v>857</v>
      </c>
      <c r="I38" s="259"/>
      <c r="J38" s="160">
        <v>896</v>
      </c>
    </row>
    <row r="39" spans="1:10" s="152" customFormat="1" ht="12.6" customHeight="1" x14ac:dyDescent="0.2">
      <c r="A39" s="155"/>
      <c r="B39" s="156"/>
      <c r="C39" s="156" t="s">
        <v>293</v>
      </c>
      <c r="D39" s="156"/>
      <c r="E39" s="156"/>
      <c r="F39" s="157" t="s">
        <v>235</v>
      </c>
      <c r="G39" s="259"/>
      <c r="H39" s="160">
        <v>434</v>
      </c>
      <c r="I39" s="259"/>
      <c r="J39" s="160">
        <v>474</v>
      </c>
    </row>
    <row r="40" spans="1:10" s="152" customFormat="1" ht="12.6" customHeight="1" x14ac:dyDescent="0.2">
      <c r="A40" s="155"/>
      <c r="B40" s="671" t="s">
        <v>246</v>
      </c>
      <c r="C40" s="671"/>
      <c r="D40" s="671"/>
      <c r="E40" s="671"/>
      <c r="F40" s="684"/>
      <c r="G40" s="259"/>
      <c r="H40" s="160"/>
      <c r="I40" s="259"/>
      <c r="J40" s="160"/>
    </row>
    <row r="41" spans="1:10" s="152" customFormat="1" ht="12.6" customHeight="1" x14ac:dyDescent="0.2">
      <c r="A41" s="155"/>
      <c r="B41" s="156"/>
      <c r="C41" s="156" t="s">
        <v>246</v>
      </c>
      <c r="D41" s="156"/>
      <c r="E41" s="156"/>
      <c r="F41" s="157" t="s">
        <v>235</v>
      </c>
      <c r="G41" s="259"/>
      <c r="H41" s="160">
        <v>1245</v>
      </c>
      <c r="I41" s="259"/>
      <c r="J41" s="160">
        <v>1248</v>
      </c>
    </row>
    <row r="42" spans="1:10" s="152" customFormat="1" ht="12.6" customHeight="1" x14ac:dyDescent="0.2">
      <c r="A42" s="155"/>
      <c r="B42" s="156"/>
      <c r="C42" s="156" t="s">
        <v>294</v>
      </c>
      <c r="D42" s="156"/>
      <c r="E42" s="156"/>
      <c r="F42" s="157" t="s">
        <v>235</v>
      </c>
      <c r="G42" s="259"/>
      <c r="H42" s="160">
        <v>5</v>
      </c>
      <c r="I42" s="259"/>
      <c r="J42" s="160">
        <v>5</v>
      </c>
    </row>
    <row r="43" spans="1:10" s="152" customFormat="1" ht="12.6" customHeight="1" x14ac:dyDescent="0.2">
      <c r="A43" s="155"/>
      <c r="B43" s="156"/>
      <c r="C43" s="156" t="s">
        <v>248</v>
      </c>
      <c r="D43" s="156"/>
      <c r="E43" s="156"/>
      <c r="F43" s="157" t="s">
        <v>235</v>
      </c>
      <c r="G43" s="259"/>
      <c r="H43" s="160">
        <v>7</v>
      </c>
      <c r="I43" s="259"/>
      <c r="J43" s="160">
        <v>2</v>
      </c>
    </row>
    <row r="44" spans="1:10" s="152" customFormat="1" ht="12.6" customHeight="1" x14ac:dyDescent="0.2">
      <c r="A44" s="155"/>
      <c r="B44" s="671" t="s">
        <v>295</v>
      </c>
      <c r="C44" s="671"/>
      <c r="D44" s="671"/>
      <c r="E44" s="671"/>
      <c r="F44" s="684"/>
      <c r="G44" s="259"/>
      <c r="H44" s="160"/>
      <c r="I44" s="259"/>
      <c r="J44" s="160"/>
    </row>
    <row r="45" spans="1:10" s="152" customFormat="1" ht="12.6" customHeight="1" x14ac:dyDescent="0.2">
      <c r="A45" s="155"/>
      <c r="B45" s="156"/>
      <c r="C45" s="156" t="s">
        <v>296</v>
      </c>
      <c r="D45" s="156"/>
      <c r="E45" s="156"/>
      <c r="F45" s="157" t="s">
        <v>262</v>
      </c>
      <c r="G45" s="259"/>
      <c r="H45" s="160">
        <v>6200</v>
      </c>
      <c r="I45" s="259"/>
      <c r="J45" s="160">
        <v>6200</v>
      </c>
    </row>
    <row r="46" spans="1:10" s="152" customFormat="1" ht="12.6" customHeight="1" x14ac:dyDescent="0.2">
      <c r="A46" s="155"/>
      <c r="B46" s="156"/>
      <c r="C46" s="156" t="s">
        <v>297</v>
      </c>
      <c r="D46" s="156"/>
      <c r="E46" s="156"/>
      <c r="F46" s="157" t="s">
        <v>235</v>
      </c>
      <c r="G46" s="259"/>
      <c r="H46" s="160">
        <v>30</v>
      </c>
      <c r="I46" s="259"/>
      <c r="J46" s="160">
        <v>30</v>
      </c>
    </row>
    <row r="47" spans="1:10" s="152" customFormat="1" ht="12.6" customHeight="1" x14ac:dyDescent="0.2">
      <c r="A47" s="155"/>
      <c r="B47" s="156"/>
      <c r="C47" s="156" t="s">
        <v>298</v>
      </c>
      <c r="D47" s="156"/>
      <c r="E47" s="156"/>
      <c r="F47" s="157" t="s">
        <v>235</v>
      </c>
      <c r="G47" s="259"/>
      <c r="H47" s="160">
        <v>14</v>
      </c>
      <c r="I47" s="259"/>
      <c r="J47" s="160">
        <v>14</v>
      </c>
    </row>
    <row r="48" spans="1:10" s="152" customFormat="1" ht="12.6" customHeight="1" x14ac:dyDescent="0.2">
      <c r="A48" s="155"/>
      <c r="B48" s="156"/>
      <c r="C48" s="156" t="s">
        <v>299</v>
      </c>
      <c r="D48" s="156"/>
      <c r="E48" s="156"/>
      <c r="F48" s="157" t="s">
        <v>235</v>
      </c>
      <c r="G48" s="259"/>
      <c r="H48" s="160">
        <v>4</v>
      </c>
      <c r="I48" s="259"/>
      <c r="J48" s="160">
        <v>4</v>
      </c>
    </row>
    <row r="49" spans="1:10" s="152" customFormat="1" ht="12.6" customHeight="1" x14ac:dyDescent="0.2">
      <c r="A49" s="146"/>
      <c r="B49" s="162"/>
      <c r="C49" s="162"/>
      <c r="D49" s="162"/>
      <c r="E49" s="156"/>
      <c r="F49" s="150"/>
      <c r="G49" s="260"/>
      <c r="H49" s="252"/>
      <c r="I49" s="260"/>
      <c r="J49" s="252"/>
    </row>
    <row r="50" spans="1:10" s="152" customFormat="1" ht="15" customHeight="1" x14ac:dyDescent="0.2">
      <c r="A50" s="694" t="s">
        <v>253</v>
      </c>
      <c r="B50" s="633"/>
      <c r="C50" s="633"/>
      <c r="D50" s="633"/>
      <c r="E50" s="671"/>
      <c r="F50" s="683"/>
      <c r="G50" s="695"/>
      <c r="H50" s="689"/>
      <c r="I50" s="695"/>
      <c r="J50" s="689"/>
    </row>
    <row r="51" spans="1:10" s="152" customFormat="1" ht="12.6" customHeight="1" x14ac:dyDescent="0.2">
      <c r="A51" s="155"/>
      <c r="B51" s="671" t="s">
        <v>300</v>
      </c>
      <c r="C51" s="671"/>
      <c r="D51" s="671"/>
      <c r="E51" s="671"/>
      <c r="F51" s="684"/>
      <c r="G51" s="259"/>
      <c r="H51" s="252" t="s">
        <v>240</v>
      </c>
      <c r="I51" s="259"/>
      <c r="J51" s="252" t="s">
        <v>240</v>
      </c>
    </row>
    <row r="52" spans="1:10" s="152" customFormat="1" ht="12.75" customHeight="1" x14ac:dyDescent="0.2">
      <c r="A52" s="155"/>
      <c r="B52" s="156"/>
      <c r="C52" s="156" t="s">
        <v>301</v>
      </c>
      <c r="D52" s="156"/>
      <c r="E52" s="156"/>
      <c r="F52" s="165"/>
      <c r="G52" s="156"/>
      <c r="H52" s="160">
        <v>122</v>
      </c>
      <c r="I52" s="156"/>
      <c r="J52" s="160">
        <v>122</v>
      </c>
    </row>
    <row r="53" spans="1:10" s="152" customFormat="1" ht="12.6" customHeight="1" x14ac:dyDescent="0.2">
      <c r="A53" s="155"/>
      <c r="B53" s="156"/>
      <c r="C53" s="156" t="s">
        <v>302</v>
      </c>
      <c r="D53" s="156"/>
      <c r="E53" s="156"/>
      <c r="F53" s="150"/>
      <c r="G53" s="260"/>
      <c r="H53" s="160">
        <v>33</v>
      </c>
      <c r="I53" s="260"/>
      <c r="J53" s="160">
        <v>34</v>
      </c>
    </row>
    <row r="54" spans="1:10" s="152" customFormat="1" ht="12.6" customHeight="1" x14ac:dyDescent="0.2">
      <c r="A54" s="155"/>
      <c r="B54" s="156"/>
      <c r="C54" s="156" t="s">
        <v>757</v>
      </c>
      <c r="D54" s="156"/>
      <c r="E54" s="156"/>
      <c r="F54" s="150"/>
      <c r="G54" s="156"/>
      <c r="H54" s="269" t="s">
        <v>303</v>
      </c>
      <c r="I54" s="156"/>
      <c r="J54" s="269" t="s">
        <v>303</v>
      </c>
    </row>
    <row r="55" spans="1:10" s="152" customFormat="1" ht="12.6" customHeight="1" x14ac:dyDescent="0.2">
      <c r="A55" s="155"/>
      <c r="B55" s="156"/>
      <c r="C55" s="156" t="s">
        <v>304</v>
      </c>
      <c r="D55" s="156"/>
      <c r="E55" s="156"/>
      <c r="F55" s="165" t="s">
        <v>305</v>
      </c>
      <c r="G55" s="156"/>
      <c r="H55" s="269" t="s">
        <v>756</v>
      </c>
      <c r="I55" s="156"/>
      <c r="J55" s="269" t="s">
        <v>863</v>
      </c>
    </row>
    <row r="56" spans="1:10" s="152" customFormat="1" ht="12.6" customHeight="1" x14ac:dyDescent="0.2">
      <c r="A56" s="155"/>
      <c r="B56" s="156"/>
      <c r="C56" s="156" t="s">
        <v>788</v>
      </c>
      <c r="D56" s="156"/>
      <c r="E56" s="156"/>
      <c r="F56" s="157" t="s">
        <v>235</v>
      </c>
      <c r="G56" s="259"/>
      <c r="H56" s="160">
        <v>1340</v>
      </c>
      <c r="I56" s="259"/>
      <c r="J56" s="160">
        <v>1348</v>
      </c>
    </row>
    <row r="57" spans="1:10" s="152" customFormat="1" ht="12.6" customHeight="1" x14ac:dyDescent="0.2">
      <c r="A57" s="146"/>
      <c r="B57" s="162"/>
      <c r="C57" s="162" t="s">
        <v>306</v>
      </c>
      <c r="D57" s="162"/>
      <c r="E57" s="156"/>
      <c r="F57" s="150"/>
      <c r="G57" s="260"/>
      <c r="H57" s="160">
        <v>24</v>
      </c>
      <c r="I57" s="260"/>
      <c r="J57" s="160">
        <v>14</v>
      </c>
    </row>
    <row r="58" spans="1:10" s="152" customFormat="1" ht="12" customHeight="1" x14ac:dyDescent="0.2">
      <c r="A58" s="155"/>
      <c r="B58" s="156"/>
      <c r="C58" s="156" t="s">
        <v>307</v>
      </c>
      <c r="D58" s="156"/>
      <c r="E58" s="156"/>
      <c r="F58" s="165"/>
      <c r="G58" s="156"/>
      <c r="H58" s="160">
        <v>32</v>
      </c>
      <c r="I58" s="156"/>
      <c r="J58" s="160">
        <v>40</v>
      </c>
    </row>
    <row r="59" spans="1:10" x14ac:dyDescent="0.2">
      <c r="E59" s="163"/>
    </row>
    <row r="60" spans="1:10" x14ac:dyDescent="0.2">
      <c r="E60" s="163"/>
    </row>
  </sheetData>
  <phoneticPr fontId="15" type="noConversion"/>
  <pageMargins left="0.31496062992125984" right="0.51181102362204722" top="0.78740157480314965" bottom="0.74803149606299213" header="0.51181102362204722" footer="0.39370078740157483"/>
  <pageSetup paperSize="9" orientation="portrait" r:id="rId1"/>
  <headerFooter alignWithMargins="0">
    <oddFooter>&amp;C&amp;A</oddFooter>
  </headerFooter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74E5A2-3D3A-43DB-A4BE-833FF67E9D37}">
  <dimension ref="A1:H141"/>
  <sheetViews>
    <sheetView topLeftCell="A83" workbookViewId="0">
      <selection activeCell="G61" sqref="G61"/>
    </sheetView>
  </sheetViews>
  <sheetFormatPr baseColWidth="10" defaultRowHeight="12.75" x14ac:dyDescent="0.2"/>
  <cols>
    <col min="2" max="2" width="18.85546875" customWidth="1"/>
    <col min="3" max="3" width="24.140625" customWidth="1"/>
    <col min="4" max="4" width="20.85546875" customWidth="1"/>
    <col min="6" max="6" width="17.28515625" customWidth="1"/>
    <col min="7" max="7" width="12.140625" customWidth="1"/>
  </cols>
  <sheetData>
    <row r="1" spans="1:8" x14ac:dyDescent="0.2">
      <c r="A1" s="12" t="s">
        <v>308</v>
      </c>
      <c r="E1" s="12" t="s">
        <v>309</v>
      </c>
    </row>
    <row r="3" spans="1:8" x14ac:dyDescent="0.2">
      <c r="A3">
        <v>65</v>
      </c>
      <c r="B3" s="167">
        <v>13.5</v>
      </c>
      <c r="F3" t="s">
        <v>209</v>
      </c>
      <c r="G3" t="s">
        <v>310</v>
      </c>
      <c r="H3" s="296" t="s">
        <v>0</v>
      </c>
    </row>
    <row r="4" spans="1:8" hidden="1" x14ac:dyDescent="0.2">
      <c r="A4">
        <v>66</v>
      </c>
      <c r="B4" s="167">
        <v>4</v>
      </c>
      <c r="E4">
        <v>50</v>
      </c>
      <c r="F4" s="167">
        <v>0.39300000000000002</v>
      </c>
      <c r="G4" s="167">
        <v>2.34</v>
      </c>
      <c r="H4" s="167">
        <v>2.613</v>
      </c>
    </row>
    <row r="5" spans="1:8" hidden="1" x14ac:dyDescent="0.2">
      <c r="A5">
        <v>67</v>
      </c>
      <c r="B5" s="167">
        <v>5.15</v>
      </c>
      <c r="E5">
        <v>51</v>
      </c>
      <c r="F5" s="167">
        <v>0.48</v>
      </c>
      <c r="G5" s="167">
        <v>2.89</v>
      </c>
      <c r="H5" s="167">
        <v>3.1669999999999998</v>
      </c>
    </row>
    <row r="6" spans="1:8" hidden="1" x14ac:dyDescent="0.2">
      <c r="A6">
        <v>68</v>
      </c>
      <c r="B6" s="167">
        <v>7</v>
      </c>
      <c r="E6">
        <v>52</v>
      </c>
      <c r="F6" s="167">
        <v>0.61399999999999999</v>
      </c>
      <c r="G6" s="167">
        <v>4.0010000000000003</v>
      </c>
      <c r="H6" s="167" t="e">
        <f>'Allg_J&amp;S2'!#REF!/1000</f>
        <v>#REF!</v>
      </c>
    </row>
    <row r="7" spans="1:8" x14ac:dyDescent="0.2">
      <c r="A7">
        <v>69</v>
      </c>
      <c r="B7" s="167">
        <v>7.06</v>
      </c>
      <c r="E7">
        <v>57</v>
      </c>
      <c r="F7" s="167">
        <v>1.5409999999999999</v>
      </c>
      <c r="G7" s="167">
        <v>10.058999999999999</v>
      </c>
      <c r="H7" s="167" t="e">
        <f>'Allg_J&amp;S2'!#REF!/1000</f>
        <v>#REF!</v>
      </c>
    </row>
    <row r="8" spans="1:8" x14ac:dyDescent="0.2">
      <c r="A8">
        <v>70</v>
      </c>
      <c r="B8" s="167">
        <v>16.7</v>
      </c>
      <c r="E8">
        <v>58</v>
      </c>
      <c r="F8" s="167">
        <v>1.768</v>
      </c>
      <c r="G8" s="167">
        <v>10.885</v>
      </c>
      <c r="H8" s="167">
        <f>'Allg_J&amp;S2'!B5/1000</f>
        <v>6.5659999999999998</v>
      </c>
    </row>
    <row r="9" spans="1:8" x14ac:dyDescent="0.2">
      <c r="A9">
        <v>71</v>
      </c>
      <c r="B9" s="167">
        <v>18.600000000000001</v>
      </c>
      <c r="E9">
        <v>59</v>
      </c>
      <c r="F9" s="167">
        <v>1.9079999999999999</v>
      </c>
      <c r="G9" s="167">
        <v>11.564</v>
      </c>
      <c r="H9" s="167">
        <f>'Allg_J&amp;S2'!B6/1000</f>
        <v>6.8390000000000004</v>
      </c>
    </row>
    <row r="10" spans="1:8" x14ac:dyDescent="0.2">
      <c r="A10">
        <v>72</v>
      </c>
      <c r="B10" s="167">
        <v>6.77</v>
      </c>
      <c r="E10">
        <v>60</v>
      </c>
      <c r="F10" s="167">
        <v>2.1469999999999998</v>
      </c>
      <c r="G10" s="167">
        <v>12.784000000000001</v>
      </c>
      <c r="H10" s="167">
        <f>'Allg_J&amp;S2'!B7/1000</f>
        <v>7.2439999999999998</v>
      </c>
    </row>
    <row r="11" spans="1:8" x14ac:dyDescent="0.2">
      <c r="A11">
        <v>73</v>
      </c>
      <c r="B11" s="167">
        <v>7.99</v>
      </c>
      <c r="E11">
        <v>61</v>
      </c>
      <c r="F11" s="167">
        <v>2.375</v>
      </c>
      <c r="G11" s="167">
        <v>13.782999999999999</v>
      </c>
      <c r="H11" s="167">
        <f>'Allg_J&amp;S2'!B8/1000</f>
        <v>7.6920000000000002</v>
      </c>
    </row>
    <row r="12" spans="1:8" x14ac:dyDescent="0.2">
      <c r="A12">
        <v>74</v>
      </c>
      <c r="B12" s="167">
        <v>1.95</v>
      </c>
      <c r="E12">
        <v>62</v>
      </c>
      <c r="F12" s="167">
        <v>2.714</v>
      </c>
      <c r="G12" s="167">
        <v>15.249000000000001</v>
      </c>
      <c r="H12" s="167">
        <f>'Allg_J&amp;S2'!B9/1000</f>
        <v>7.9960000000000004</v>
      </c>
    </row>
    <row r="13" spans="1:8" x14ac:dyDescent="0.2">
      <c r="A13">
        <v>75</v>
      </c>
      <c r="B13" s="167">
        <v>0.2</v>
      </c>
      <c r="E13">
        <v>63</v>
      </c>
      <c r="F13" s="167">
        <v>2.915</v>
      </c>
      <c r="G13" s="167">
        <v>16.193000000000001</v>
      </c>
      <c r="H13" s="167">
        <f>'Allg_J&amp;S2'!B10/1000</f>
        <v>8.4390000000000001</v>
      </c>
    </row>
    <row r="14" spans="1:8" x14ac:dyDescent="0.2">
      <c r="A14">
        <v>76</v>
      </c>
      <c r="B14" s="167">
        <v>2.95</v>
      </c>
      <c r="E14">
        <v>64</v>
      </c>
      <c r="F14" s="167">
        <v>3.1760000000000002</v>
      </c>
      <c r="G14" s="167">
        <v>17.739000000000001</v>
      </c>
      <c r="H14" s="167">
        <f>'Allg_J&amp;S2'!B11/1000</f>
        <v>8.9589999999999996</v>
      </c>
    </row>
    <row r="15" spans="1:8" x14ac:dyDescent="0.2">
      <c r="A15">
        <v>77</v>
      </c>
      <c r="B15" s="167">
        <v>1.57</v>
      </c>
      <c r="E15">
        <v>65</v>
      </c>
      <c r="F15" s="167">
        <v>3.7440000000000002</v>
      </c>
      <c r="G15" s="167">
        <v>20.134</v>
      </c>
      <c r="H15" s="167">
        <f>'Allg_J&amp;S2'!B12/1000</f>
        <v>9.1479999999999997</v>
      </c>
    </row>
    <row r="16" spans="1:8" x14ac:dyDescent="0.2">
      <c r="A16">
        <v>78</v>
      </c>
      <c r="B16" s="167">
        <v>5.8</v>
      </c>
      <c r="E16">
        <v>66</v>
      </c>
      <c r="F16" s="167">
        <v>4.141</v>
      </c>
      <c r="G16" s="167">
        <v>20.908999999999999</v>
      </c>
      <c r="H16" s="167">
        <f>'Allg_J&amp;S2'!B13/1000</f>
        <v>9.2490000000000006</v>
      </c>
    </row>
    <row r="17" spans="1:8" x14ac:dyDescent="0.2">
      <c r="A17">
        <v>79</v>
      </c>
      <c r="B17" s="167">
        <v>6.94</v>
      </c>
      <c r="E17">
        <v>67</v>
      </c>
      <c r="F17" s="167">
        <v>4.327</v>
      </c>
      <c r="G17" s="167">
        <v>21.986000000000001</v>
      </c>
      <c r="H17" s="167">
        <f>'Allg_J&amp;S2'!B14/1000</f>
        <v>9.6660000000000004</v>
      </c>
    </row>
    <row r="18" spans="1:8" x14ac:dyDescent="0.2">
      <c r="A18">
        <v>80</v>
      </c>
      <c r="B18" s="167">
        <v>2.52</v>
      </c>
      <c r="E18">
        <v>68</v>
      </c>
      <c r="F18" s="167">
        <v>4.7880000000000003</v>
      </c>
      <c r="G18" s="167">
        <v>23.521000000000001</v>
      </c>
      <c r="H18" s="167">
        <f>'Allg_J&amp;S2'!B15/1000</f>
        <v>9.9280000000000008</v>
      </c>
    </row>
    <row r="19" spans="1:8" x14ac:dyDescent="0.2">
      <c r="A19">
        <v>81</v>
      </c>
      <c r="B19" s="167">
        <v>2.64</v>
      </c>
      <c r="E19">
        <v>69</v>
      </c>
      <c r="F19" s="167">
        <v>5.093</v>
      </c>
      <c r="G19" s="167">
        <v>25.183</v>
      </c>
      <c r="H19" s="167">
        <f>'Allg_J&amp;S2'!B16/1000</f>
        <v>10.178000000000001</v>
      </c>
    </row>
    <row r="20" spans="1:8" x14ac:dyDescent="0.2">
      <c r="A20">
        <v>82</v>
      </c>
      <c r="B20" s="167">
        <v>3.15</v>
      </c>
      <c r="E20">
        <v>70</v>
      </c>
      <c r="F20" s="167">
        <v>5.7080000000000002</v>
      </c>
      <c r="G20" s="167">
        <v>29.38</v>
      </c>
      <c r="H20" s="167">
        <f>'Allg_J&amp;S2'!B17/1000</f>
        <v>10.717000000000001</v>
      </c>
    </row>
    <row r="21" spans="1:8" x14ac:dyDescent="0.2">
      <c r="A21">
        <v>83</v>
      </c>
      <c r="B21" s="167">
        <v>3.38</v>
      </c>
      <c r="E21">
        <v>71</v>
      </c>
      <c r="F21" s="167">
        <v>7.3040000000000003</v>
      </c>
      <c r="G21" s="167">
        <v>34.841000000000001</v>
      </c>
      <c r="H21" s="167">
        <f>'Allg_J&amp;S2'!B18/1000</f>
        <v>11.115</v>
      </c>
    </row>
    <row r="22" spans="1:8" x14ac:dyDescent="0.2">
      <c r="A22">
        <v>84</v>
      </c>
      <c r="B22" s="167">
        <v>5.15</v>
      </c>
      <c r="E22">
        <v>72</v>
      </c>
      <c r="F22" s="167">
        <v>7.7850000000000001</v>
      </c>
      <c r="G22" s="167">
        <v>37.200000000000003</v>
      </c>
      <c r="H22" s="167">
        <f>'Allg_J&amp;S2'!B19/1000</f>
        <v>12.073</v>
      </c>
    </row>
    <row r="23" spans="1:8" x14ac:dyDescent="0.2">
      <c r="A23">
        <v>85</v>
      </c>
      <c r="B23" s="167">
        <v>4.42</v>
      </c>
      <c r="E23">
        <v>73</v>
      </c>
      <c r="F23" s="167">
        <v>8.3680000000000003</v>
      </c>
      <c r="G23" s="167">
        <v>40.171999999999997</v>
      </c>
      <c r="H23" s="167">
        <f>'Allg_J&amp;S2'!B20/1000</f>
        <v>12.65</v>
      </c>
    </row>
    <row r="24" spans="1:8" x14ac:dyDescent="0.2">
      <c r="A24">
        <v>86</v>
      </c>
      <c r="B24" s="167">
        <v>7.89</v>
      </c>
      <c r="E24">
        <v>74</v>
      </c>
      <c r="F24" s="167">
        <v>8.5150000000000006</v>
      </c>
      <c r="G24" s="167">
        <v>40.956000000000003</v>
      </c>
      <c r="H24" s="167">
        <f>'Allg_J&amp;S2'!B21/1000</f>
        <v>12.667</v>
      </c>
    </row>
    <row r="25" spans="1:8" x14ac:dyDescent="0.2">
      <c r="A25">
        <v>87</v>
      </c>
      <c r="B25" s="167">
        <v>9.25</v>
      </c>
      <c r="E25">
        <v>75</v>
      </c>
      <c r="F25" s="167">
        <v>8.5920000000000005</v>
      </c>
      <c r="G25" s="167">
        <v>41.04</v>
      </c>
      <c r="H25" s="167">
        <f>'Allg_J&amp;S2'!B22/1000</f>
        <v>11.877000000000001</v>
      </c>
    </row>
    <row r="26" spans="1:8" x14ac:dyDescent="0.2">
      <c r="A26">
        <v>88</v>
      </c>
      <c r="B26" s="167">
        <v>4.0999999999999996</v>
      </c>
      <c r="E26">
        <v>76</v>
      </c>
      <c r="F26" s="167">
        <v>8.7899999999999991</v>
      </c>
      <c r="G26" s="167">
        <v>42.252000000000002</v>
      </c>
      <c r="H26" s="167">
        <f>'Allg_J&amp;S2'!B23/1000</f>
        <v>11.475</v>
      </c>
    </row>
    <row r="27" spans="1:8" x14ac:dyDescent="0.2">
      <c r="A27">
        <v>89</v>
      </c>
      <c r="B27" s="167">
        <v>2.5859999999999999</v>
      </c>
      <c r="E27">
        <v>77</v>
      </c>
      <c r="F27" s="167">
        <v>8.9879999999999995</v>
      </c>
      <c r="G27" s="167">
        <v>42.915999999999997</v>
      </c>
      <c r="H27" s="167">
        <f>'Allg_J&amp;S2'!B24/1000</f>
        <v>11.590999999999999</v>
      </c>
    </row>
    <row r="28" spans="1:8" x14ac:dyDescent="0.2">
      <c r="A28">
        <v>90</v>
      </c>
      <c r="B28" s="167">
        <v>1.165</v>
      </c>
      <c r="E28">
        <v>78</v>
      </c>
      <c r="F28" s="167">
        <v>9.3130000000000006</v>
      </c>
      <c r="G28" s="167">
        <v>45.405999999999999</v>
      </c>
      <c r="H28" s="167">
        <f>'Allg_J&amp;S2'!B25/1000</f>
        <v>11.518000000000001</v>
      </c>
    </row>
    <row r="29" spans="1:8" x14ac:dyDescent="0.2">
      <c r="A29">
        <v>91</v>
      </c>
      <c r="B29" s="167">
        <v>8.4930000000000003</v>
      </c>
      <c r="E29">
        <v>79</v>
      </c>
      <c r="F29" s="167">
        <v>10.243</v>
      </c>
      <c r="G29" s="167">
        <v>48.56</v>
      </c>
      <c r="H29" s="167">
        <f>'Allg_J&amp;S2'!B26/1000</f>
        <v>11.456</v>
      </c>
    </row>
    <row r="30" spans="1:8" x14ac:dyDescent="0.2">
      <c r="A30">
        <v>92</v>
      </c>
      <c r="B30" s="167">
        <v>3.6709999999999998</v>
      </c>
      <c r="E30">
        <v>80</v>
      </c>
      <c r="F30" s="167">
        <v>10.285</v>
      </c>
      <c r="G30" s="167">
        <v>49.786000000000001</v>
      </c>
      <c r="H30" s="167">
        <f>'Allg_J&amp;S2'!B27/1000</f>
        <v>11.422000000000001</v>
      </c>
    </row>
    <row r="31" spans="1:8" x14ac:dyDescent="0.2">
      <c r="A31">
        <v>93</v>
      </c>
      <c r="B31" s="167">
        <v>4.3380000000000001</v>
      </c>
      <c r="E31">
        <v>81</v>
      </c>
      <c r="F31" s="167">
        <v>10.622999999999999</v>
      </c>
      <c r="G31" s="167">
        <v>51.103000000000002</v>
      </c>
      <c r="H31" s="167">
        <f>'Allg_J&amp;S2'!B28/1000</f>
        <v>11.403</v>
      </c>
    </row>
    <row r="32" spans="1:8" x14ac:dyDescent="0.2">
      <c r="A32">
        <v>94</v>
      </c>
      <c r="B32" s="167">
        <v>5.3</v>
      </c>
      <c r="E32">
        <v>82</v>
      </c>
      <c r="F32" s="167">
        <v>10.807</v>
      </c>
      <c r="G32" s="167">
        <v>52.71</v>
      </c>
      <c r="H32" s="167">
        <f>'Allg_J&amp;S2'!B29/1000</f>
        <v>11.551</v>
      </c>
    </row>
    <row r="33" spans="1:8" x14ac:dyDescent="0.2">
      <c r="A33">
        <v>95</v>
      </c>
      <c r="B33" s="167">
        <v>1.04</v>
      </c>
      <c r="E33">
        <v>83</v>
      </c>
      <c r="F33" s="167">
        <v>11.117000000000001</v>
      </c>
      <c r="G33" s="167">
        <v>54.49</v>
      </c>
      <c r="H33" s="167">
        <f>'Allg_J&amp;S2'!B30/1000</f>
        <v>11.412000000000001</v>
      </c>
    </row>
    <row r="34" spans="1:8" x14ac:dyDescent="0.2">
      <c r="A34">
        <v>96</v>
      </c>
      <c r="B34" s="167">
        <v>1</v>
      </c>
      <c r="E34">
        <v>84</v>
      </c>
      <c r="F34" s="167">
        <v>11.577</v>
      </c>
      <c r="G34" s="167">
        <v>57.3</v>
      </c>
      <c r="H34" s="167">
        <f>'Allg_J&amp;S2'!B31/1000</f>
        <v>11.381</v>
      </c>
    </row>
    <row r="35" spans="1:8" x14ac:dyDescent="0.2">
      <c r="A35">
        <v>97</v>
      </c>
      <c r="B35" s="167">
        <v>-1.5740000000000001</v>
      </c>
      <c r="E35">
        <v>85</v>
      </c>
      <c r="F35" s="167">
        <v>12.097</v>
      </c>
      <c r="G35" s="167">
        <v>59.83</v>
      </c>
      <c r="H35" s="167">
        <f>'Allg_J&amp;S2'!B32/1000</f>
        <v>11.618</v>
      </c>
    </row>
    <row r="36" spans="1:8" x14ac:dyDescent="0.2">
      <c r="A36">
        <v>98</v>
      </c>
      <c r="B36" s="167">
        <v>2.5470000000000002</v>
      </c>
      <c r="E36">
        <v>86</v>
      </c>
      <c r="F36" s="167">
        <v>12.904</v>
      </c>
      <c r="G36" s="167">
        <v>64.555999999999997</v>
      </c>
      <c r="H36" s="167">
        <f>'Allg_J&amp;S2'!B33/1000</f>
        <v>11.76</v>
      </c>
    </row>
    <row r="37" spans="1:8" x14ac:dyDescent="0.2">
      <c r="A37">
        <v>99</v>
      </c>
      <c r="B37" s="167">
        <v>7.2430000000000003</v>
      </c>
      <c r="E37">
        <v>87</v>
      </c>
      <c r="F37" s="167">
        <v>14.038</v>
      </c>
      <c r="G37" s="167">
        <v>70.52</v>
      </c>
      <c r="H37" s="167">
        <f>'Allg_J&amp;S2'!B34/1000</f>
        <v>11.723000000000001</v>
      </c>
    </row>
    <row r="38" spans="1:8" x14ac:dyDescent="0.2">
      <c r="A38" s="406">
        <v>0</v>
      </c>
      <c r="B38">
        <v>5.3</v>
      </c>
      <c r="E38">
        <v>88</v>
      </c>
      <c r="F38" s="167">
        <v>14.356999999999999</v>
      </c>
      <c r="G38" s="167">
        <v>73.415000000000006</v>
      </c>
      <c r="H38" s="167">
        <f>'Allg_J&amp;S2'!B35/1000</f>
        <v>11.75</v>
      </c>
    </row>
    <row r="39" spans="1:8" x14ac:dyDescent="0.2">
      <c r="A39" s="406">
        <v>1</v>
      </c>
      <c r="B39">
        <v>3.88</v>
      </c>
      <c r="E39">
        <v>89</v>
      </c>
      <c r="F39" s="167">
        <v>15.257</v>
      </c>
      <c r="G39" s="167">
        <v>75.313000000000002</v>
      </c>
      <c r="H39" s="167">
        <f>'Allg_J&amp;S2'!B36/1000</f>
        <v>11.73</v>
      </c>
    </row>
    <row r="40" spans="1:8" x14ac:dyDescent="0.2">
      <c r="A40" s="406">
        <v>2</v>
      </c>
      <c r="B40" s="167">
        <v>0.52</v>
      </c>
      <c r="E40">
        <v>90</v>
      </c>
      <c r="F40" s="167">
        <v>15.291</v>
      </c>
      <c r="G40" s="167">
        <v>76.19</v>
      </c>
      <c r="H40" s="167">
        <f>'Allg_J&amp;S2'!B37/1000</f>
        <v>11.725</v>
      </c>
    </row>
    <row r="41" spans="1:8" x14ac:dyDescent="0.2">
      <c r="E41">
        <v>91</v>
      </c>
      <c r="F41" s="167">
        <v>16.315999999999999</v>
      </c>
      <c r="G41" s="167">
        <v>82.661000000000001</v>
      </c>
      <c r="H41" s="167">
        <f>'Allg_J&amp;S2'!B38/1000</f>
        <v>11.942</v>
      </c>
    </row>
    <row r="42" spans="1:8" x14ac:dyDescent="0.2">
      <c r="E42">
        <v>92</v>
      </c>
      <c r="F42" s="167">
        <v>16.872</v>
      </c>
      <c r="G42" s="167">
        <v>85.7</v>
      </c>
      <c r="H42" s="167">
        <f>'Allg_J&amp;S2'!B39/1000</f>
        <v>12.286</v>
      </c>
    </row>
    <row r="43" spans="1:8" x14ac:dyDescent="0.2">
      <c r="E43">
        <v>93</v>
      </c>
      <c r="F43" s="167">
        <v>17.504999999999999</v>
      </c>
      <c r="G43" s="167">
        <v>89.414000000000001</v>
      </c>
      <c r="H43" s="167">
        <f>'Allg_J&amp;S2'!B40/1000</f>
        <v>12.27</v>
      </c>
    </row>
    <row r="44" spans="1:8" x14ac:dyDescent="0.2">
      <c r="E44">
        <v>94</v>
      </c>
      <c r="F44" s="167">
        <v>17.774999999999999</v>
      </c>
      <c r="G44" s="167">
        <v>94.156000000000006</v>
      </c>
      <c r="H44" s="167">
        <f>'Allg_J&amp;S2'!B41/1000</f>
        <v>12.183</v>
      </c>
    </row>
    <row r="45" spans="1:8" x14ac:dyDescent="0.2">
      <c r="E45">
        <v>95</v>
      </c>
      <c r="F45" s="167">
        <v>18.552</v>
      </c>
      <c r="G45" s="167">
        <v>95.134</v>
      </c>
      <c r="H45" s="167">
        <f>'Allg_J&amp;S2'!B42/1000</f>
        <v>11.714</v>
      </c>
    </row>
    <row r="46" spans="1:8" x14ac:dyDescent="0.2">
      <c r="E46">
        <v>96</v>
      </c>
      <c r="F46" s="167">
        <v>18.443999999999999</v>
      </c>
      <c r="G46" s="167">
        <v>96.1</v>
      </c>
      <c r="H46" s="167">
        <f>'Allg_J&amp;S2'!B43/1000</f>
        <v>11.677</v>
      </c>
    </row>
    <row r="47" spans="1:8" x14ac:dyDescent="0.2">
      <c r="E47">
        <v>97</v>
      </c>
      <c r="F47" s="167">
        <v>18.309000000000001</v>
      </c>
      <c r="G47" s="167">
        <v>94.6</v>
      </c>
      <c r="H47" s="167">
        <f>'Allg_J&amp;S2'!B44/1000</f>
        <v>11.406000000000001</v>
      </c>
    </row>
    <row r="48" spans="1:8" x14ac:dyDescent="0.2">
      <c r="E48">
        <v>98</v>
      </c>
      <c r="F48" s="167">
        <v>18.096</v>
      </c>
      <c r="G48" s="167">
        <v>96.983000000000004</v>
      </c>
      <c r="H48" s="167">
        <f>'Allg_J&amp;S2'!B46/1000</f>
        <v>11.48</v>
      </c>
    </row>
    <row r="49" spans="1:8" x14ac:dyDescent="0.2">
      <c r="E49">
        <v>99</v>
      </c>
      <c r="F49" s="167">
        <v>19.413</v>
      </c>
      <c r="G49" s="167">
        <v>104.009</v>
      </c>
      <c r="H49" s="167">
        <f>'Allg_J&amp;S2'!B47/1000</f>
        <v>11.816000000000001</v>
      </c>
    </row>
    <row r="50" spans="1:8" x14ac:dyDescent="0.2">
      <c r="E50" s="406">
        <v>0</v>
      </c>
      <c r="F50" s="167">
        <v>19.878</v>
      </c>
      <c r="G50" s="167">
        <v>109.5252</v>
      </c>
      <c r="H50" s="167">
        <f>'Allg_J&amp;S2'!B48/1000</f>
        <v>12.173999999999999</v>
      </c>
    </row>
    <row r="51" spans="1:8" x14ac:dyDescent="0.2">
      <c r="E51" s="406">
        <v>1</v>
      </c>
      <c r="F51" s="167">
        <v>20.7</v>
      </c>
      <c r="G51" s="167">
        <v>113.771</v>
      </c>
      <c r="H51" s="167">
        <f>'Allg_J&amp;S2'!B50/1000</f>
        <v>12.715999999999999</v>
      </c>
    </row>
    <row r="52" spans="1:8" x14ac:dyDescent="0.2">
      <c r="E52" s="406">
        <v>2</v>
      </c>
      <c r="F52" s="167">
        <v>21.126000000000001</v>
      </c>
      <c r="G52" s="167">
        <v>114.361</v>
      </c>
      <c r="H52" s="167">
        <v>11.968999999999999</v>
      </c>
    </row>
    <row r="53" spans="1:8" x14ac:dyDescent="0.2">
      <c r="A53" s="12" t="s">
        <v>211</v>
      </c>
    </row>
    <row r="54" spans="1:8" x14ac:dyDescent="0.2">
      <c r="B54" s="296" t="s">
        <v>212</v>
      </c>
      <c r="C54" s="296" t="s">
        <v>311</v>
      </c>
      <c r="D54" s="296" t="s">
        <v>312</v>
      </c>
    </row>
    <row r="55" spans="1:8" x14ac:dyDescent="0.2">
      <c r="A55">
        <v>78</v>
      </c>
      <c r="B55" s="168">
        <v>12079000</v>
      </c>
      <c r="C55" s="168">
        <v>24845000</v>
      </c>
      <c r="D55" s="168">
        <v>1281000</v>
      </c>
    </row>
    <row r="56" spans="1:8" x14ac:dyDescent="0.2">
      <c r="A56">
        <v>79</v>
      </c>
      <c r="B56" s="168">
        <v>12321000</v>
      </c>
      <c r="C56" s="168">
        <v>26114000</v>
      </c>
      <c r="D56" s="168">
        <v>3241000</v>
      </c>
    </row>
    <row r="57" spans="1:8" x14ac:dyDescent="0.2">
      <c r="A57">
        <v>80</v>
      </c>
      <c r="B57" s="168">
        <v>12517000</v>
      </c>
      <c r="C57" s="168">
        <v>27126000</v>
      </c>
      <c r="D57" s="168">
        <v>3210000</v>
      </c>
    </row>
    <row r="58" spans="1:8" x14ac:dyDescent="0.2">
      <c r="A58">
        <v>81</v>
      </c>
      <c r="B58" s="168">
        <v>12903000</v>
      </c>
      <c r="C58" s="168">
        <v>27632000</v>
      </c>
      <c r="D58" s="168">
        <v>3641000</v>
      </c>
    </row>
    <row r="59" spans="1:8" x14ac:dyDescent="0.2">
      <c r="A59">
        <v>82</v>
      </c>
      <c r="B59" s="168">
        <v>13274000</v>
      </c>
      <c r="C59" s="168">
        <v>28019000</v>
      </c>
      <c r="D59" s="168">
        <v>4401000</v>
      </c>
    </row>
    <row r="60" spans="1:8" x14ac:dyDescent="0.2">
      <c r="A60">
        <v>83</v>
      </c>
      <c r="B60" s="168">
        <v>13428000</v>
      </c>
      <c r="C60" s="168">
        <v>29273000</v>
      </c>
      <c r="D60" s="168">
        <v>4669000</v>
      </c>
    </row>
    <row r="61" spans="1:8" x14ac:dyDescent="0.2">
      <c r="A61">
        <v>84</v>
      </c>
      <c r="B61" s="168">
        <v>14040000</v>
      </c>
      <c r="C61" s="168">
        <v>30056000</v>
      </c>
      <c r="D61" s="168">
        <v>4879000</v>
      </c>
    </row>
    <row r="62" spans="1:8" x14ac:dyDescent="0.2">
      <c r="A62">
        <v>85</v>
      </c>
      <c r="B62" s="168">
        <v>14909000</v>
      </c>
      <c r="C62" s="168">
        <v>32169000</v>
      </c>
      <c r="D62" s="168">
        <v>5223000</v>
      </c>
    </row>
    <row r="63" spans="1:8" x14ac:dyDescent="0.2">
      <c r="A63">
        <v>86</v>
      </c>
      <c r="B63" s="168">
        <v>15852000</v>
      </c>
      <c r="C63" s="168">
        <v>35156000</v>
      </c>
      <c r="D63" s="168">
        <v>5523000</v>
      </c>
    </row>
    <row r="64" spans="1:8" x14ac:dyDescent="0.2">
      <c r="A64">
        <v>87</v>
      </c>
      <c r="B64" s="168">
        <v>16048000</v>
      </c>
      <c r="C64" s="168">
        <v>38849000</v>
      </c>
      <c r="D64" s="168">
        <v>5536000</v>
      </c>
    </row>
    <row r="65" spans="1:4" x14ac:dyDescent="0.2">
      <c r="A65">
        <v>88</v>
      </c>
      <c r="B65" s="168">
        <v>16346000</v>
      </c>
      <c r="C65" s="168">
        <v>42697000</v>
      </c>
      <c r="D65" s="168">
        <v>5798000</v>
      </c>
    </row>
    <row r="66" spans="1:4" x14ac:dyDescent="0.2">
      <c r="A66">
        <v>89</v>
      </c>
      <c r="B66" s="168">
        <v>16282000</v>
      </c>
      <c r="C66" s="168">
        <v>43548000</v>
      </c>
      <c r="D66" s="168">
        <v>6023000</v>
      </c>
    </row>
    <row r="67" spans="1:4" x14ac:dyDescent="0.2">
      <c r="A67">
        <v>90</v>
      </c>
      <c r="B67" s="168">
        <v>16298000</v>
      </c>
      <c r="C67" s="168">
        <v>42229000</v>
      </c>
      <c r="D67" s="168">
        <v>6428000</v>
      </c>
    </row>
    <row r="68" spans="1:4" x14ac:dyDescent="0.2">
      <c r="A68">
        <v>91</v>
      </c>
      <c r="B68" s="168">
        <v>16750000</v>
      </c>
      <c r="C68" s="168">
        <v>46162000</v>
      </c>
      <c r="D68" s="168">
        <v>7873000</v>
      </c>
    </row>
    <row r="69" spans="1:4" x14ac:dyDescent="0.2">
      <c r="A69">
        <v>92</v>
      </c>
      <c r="B69" s="168">
        <v>17349000</v>
      </c>
      <c r="C69" s="168">
        <v>45772000</v>
      </c>
      <c r="D69" s="168">
        <v>10629000</v>
      </c>
    </row>
    <row r="70" spans="1:4" x14ac:dyDescent="0.2">
      <c r="A70">
        <v>93</v>
      </c>
      <c r="B70" s="168">
        <v>17048000</v>
      </c>
      <c r="C70" s="168">
        <v>44115000</v>
      </c>
      <c r="D70" s="168">
        <v>16255000</v>
      </c>
    </row>
    <row r="71" spans="1:4" x14ac:dyDescent="0.2">
      <c r="A71">
        <v>94</v>
      </c>
      <c r="B71" s="168">
        <v>17678000</v>
      </c>
      <c r="C71" s="168">
        <v>45540000</v>
      </c>
      <c r="D71" s="168">
        <v>23652000</v>
      </c>
    </row>
    <row r="72" spans="1:4" x14ac:dyDescent="0.2">
      <c r="A72">
        <v>95</v>
      </c>
      <c r="B72" s="168">
        <v>17183000</v>
      </c>
      <c r="C72" s="168">
        <v>45361000</v>
      </c>
      <c r="D72" s="168">
        <v>24905000</v>
      </c>
    </row>
    <row r="73" spans="1:4" x14ac:dyDescent="0.2">
      <c r="A73">
        <v>96</v>
      </c>
      <c r="B73" s="168">
        <v>18187000</v>
      </c>
      <c r="C73" s="168">
        <v>47509000</v>
      </c>
      <c r="D73" s="168">
        <v>24748000</v>
      </c>
    </row>
    <row r="74" spans="1:4" x14ac:dyDescent="0.2">
      <c r="A74">
        <v>97</v>
      </c>
      <c r="B74" s="168">
        <v>17072000</v>
      </c>
      <c r="C74" s="168">
        <v>45283000</v>
      </c>
      <c r="D74" s="168">
        <v>23510000</v>
      </c>
    </row>
    <row r="75" spans="1:4" x14ac:dyDescent="0.2">
      <c r="A75">
        <v>98</v>
      </c>
      <c r="B75" s="168">
        <v>17237000</v>
      </c>
      <c r="C75" s="168">
        <v>46705000</v>
      </c>
      <c r="D75" s="168">
        <v>24219000</v>
      </c>
    </row>
    <row r="76" spans="1:4" x14ac:dyDescent="0.2">
      <c r="A76">
        <v>99</v>
      </c>
      <c r="B76" s="168">
        <v>17785000</v>
      </c>
      <c r="C76" s="168">
        <v>49036000</v>
      </c>
      <c r="D76" s="168">
        <v>28390000</v>
      </c>
    </row>
    <row r="77" spans="1:4" x14ac:dyDescent="0.2">
      <c r="A77" s="406">
        <v>0</v>
      </c>
      <c r="B77" s="168">
        <v>18177848</v>
      </c>
      <c r="C77" s="168">
        <v>49666036</v>
      </c>
      <c r="D77" s="168">
        <v>32836580</v>
      </c>
    </row>
    <row r="78" spans="1:4" x14ac:dyDescent="0.2">
      <c r="A78" s="406">
        <v>1</v>
      </c>
      <c r="B78" s="168">
        <v>18555907</v>
      </c>
      <c r="C78" s="168">
        <v>49320242</v>
      </c>
      <c r="D78" s="168">
        <v>36816592</v>
      </c>
    </row>
    <row r="79" spans="1:4" x14ac:dyDescent="0.2">
      <c r="A79" s="406">
        <v>2</v>
      </c>
      <c r="B79" s="168">
        <v>18900000</v>
      </c>
      <c r="C79" s="168">
        <v>48100000</v>
      </c>
      <c r="D79" s="168">
        <v>37400000</v>
      </c>
    </row>
    <row r="81" spans="1:8" x14ac:dyDescent="0.2">
      <c r="A81" s="12" t="s">
        <v>313</v>
      </c>
      <c r="F81" s="12" t="s">
        <v>314</v>
      </c>
    </row>
    <row r="82" spans="1:8" x14ac:dyDescent="0.2">
      <c r="B82" t="s">
        <v>315</v>
      </c>
      <c r="C82" s="296" t="s">
        <v>316</v>
      </c>
      <c r="F82" s="296" t="s">
        <v>317</v>
      </c>
      <c r="G82" s="296" t="s">
        <v>318</v>
      </c>
      <c r="H82" t="s">
        <v>319</v>
      </c>
    </row>
    <row r="83" spans="1:8" x14ac:dyDescent="0.2">
      <c r="A83">
        <v>64</v>
      </c>
      <c r="B83">
        <v>0.47199999999999998</v>
      </c>
      <c r="C83">
        <v>0.497</v>
      </c>
      <c r="E83">
        <v>64</v>
      </c>
      <c r="F83">
        <v>2648</v>
      </c>
      <c r="H83">
        <v>3000</v>
      </c>
    </row>
    <row r="84" spans="1:8" x14ac:dyDescent="0.2">
      <c r="A84">
        <v>65</v>
      </c>
      <c r="B84">
        <v>0.76200000000000001</v>
      </c>
      <c r="C84">
        <v>0.188</v>
      </c>
      <c r="E84">
        <v>65</v>
      </c>
      <c r="F84">
        <v>2603</v>
      </c>
      <c r="G84">
        <v>3100</v>
      </c>
      <c r="H84">
        <v>3000</v>
      </c>
    </row>
    <row r="85" spans="1:8" x14ac:dyDescent="0.2">
      <c r="A85">
        <v>66</v>
      </c>
      <c r="B85">
        <v>0.98599999999999999</v>
      </c>
      <c r="C85">
        <v>8.8999999999999996E-2</v>
      </c>
      <c r="E85">
        <v>66</v>
      </c>
      <c r="F85">
        <v>3063</v>
      </c>
      <c r="G85">
        <v>4820</v>
      </c>
      <c r="H85">
        <v>3000</v>
      </c>
    </row>
    <row r="86" spans="1:8" x14ac:dyDescent="0.2">
      <c r="A86">
        <v>67</v>
      </c>
      <c r="B86">
        <v>0.84399999999999997</v>
      </c>
      <c r="C86">
        <v>0.33500000000000002</v>
      </c>
      <c r="E86">
        <v>67</v>
      </c>
      <c r="F86">
        <v>3293</v>
      </c>
      <c r="G86">
        <v>4940</v>
      </c>
      <c r="H86">
        <v>3000</v>
      </c>
    </row>
    <row r="87" spans="1:8" x14ac:dyDescent="0.2">
      <c r="A87">
        <v>68</v>
      </c>
      <c r="B87">
        <v>0.69899999999999995</v>
      </c>
      <c r="C87">
        <v>0.58099999999999996</v>
      </c>
      <c r="E87">
        <v>68</v>
      </c>
      <c r="F87">
        <v>3497</v>
      </c>
      <c r="G87">
        <v>5234</v>
      </c>
      <c r="H87">
        <v>4000</v>
      </c>
    </row>
    <row r="88" spans="1:8" x14ac:dyDescent="0.2">
      <c r="A88">
        <v>69</v>
      </c>
      <c r="B88">
        <v>0.623</v>
      </c>
      <c r="C88">
        <v>0.67</v>
      </c>
      <c r="E88">
        <v>69</v>
      </c>
      <c r="F88">
        <v>3542</v>
      </c>
      <c r="H88">
        <v>4000</v>
      </c>
    </row>
    <row r="89" spans="1:8" x14ac:dyDescent="0.2">
      <c r="A89">
        <v>70</v>
      </c>
      <c r="B89">
        <v>0.745</v>
      </c>
      <c r="C89">
        <v>0.76900000000000002</v>
      </c>
      <c r="E89">
        <v>70</v>
      </c>
      <c r="F89">
        <v>4148</v>
      </c>
      <c r="H89">
        <v>5000</v>
      </c>
    </row>
    <row r="90" spans="1:8" x14ac:dyDescent="0.2">
      <c r="A90">
        <v>71</v>
      </c>
      <c r="B90">
        <v>0.49399999999999999</v>
      </c>
      <c r="C90">
        <v>1.1990000000000001</v>
      </c>
      <c r="E90">
        <v>71</v>
      </c>
      <c r="F90">
        <v>4638</v>
      </c>
      <c r="H90">
        <v>5000</v>
      </c>
    </row>
    <row r="91" spans="1:8" x14ac:dyDescent="0.2">
      <c r="A91">
        <v>72</v>
      </c>
      <c r="B91">
        <v>0.44600000000000001</v>
      </c>
      <c r="C91">
        <v>1.177</v>
      </c>
      <c r="E91">
        <v>72</v>
      </c>
      <c r="F91">
        <v>4434</v>
      </c>
      <c r="G91">
        <v>5560</v>
      </c>
      <c r="H91">
        <v>10400</v>
      </c>
    </row>
    <row r="92" spans="1:8" x14ac:dyDescent="0.2">
      <c r="A92">
        <v>73</v>
      </c>
      <c r="B92">
        <v>0.73099999999999998</v>
      </c>
      <c r="C92">
        <v>1.0489999999999999</v>
      </c>
      <c r="E92">
        <v>73</v>
      </c>
      <c r="F92">
        <v>4876</v>
      </c>
      <c r="G92">
        <v>6140</v>
      </c>
      <c r="H92">
        <v>10400</v>
      </c>
    </row>
    <row r="93" spans="1:8" x14ac:dyDescent="0.2">
      <c r="A93">
        <v>74</v>
      </c>
      <c r="B93">
        <v>0.76300000000000001</v>
      </c>
      <c r="C93">
        <v>0.94499999999999995</v>
      </c>
      <c r="E93">
        <v>74</v>
      </c>
      <c r="F93">
        <v>4679</v>
      </c>
      <c r="G93">
        <v>5580</v>
      </c>
      <c r="H93">
        <v>10400</v>
      </c>
    </row>
    <row r="94" spans="1:8" x14ac:dyDescent="0.2">
      <c r="A94">
        <v>75</v>
      </c>
      <c r="B94">
        <v>0.96899999999999997</v>
      </c>
      <c r="C94">
        <v>0.80700000000000005</v>
      </c>
      <c r="E94">
        <v>75</v>
      </c>
      <c r="F94">
        <v>4865</v>
      </c>
      <c r="G94">
        <v>7310</v>
      </c>
      <c r="H94">
        <v>10400</v>
      </c>
    </row>
    <row r="95" spans="1:8" x14ac:dyDescent="0.2">
      <c r="A95">
        <v>76</v>
      </c>
      <c r="B95">
        <v>0.73499999999999999</v>
      </c>
      <c r="C95">
        <v>1.21</v>
      </c>
      <c r="E95">
        <v>76</v>
      </c>
      <c r="F95">
        <v>5329</v>
      </c>
      <c r="G95">
        <v>10360</v>
      </c>
      <c r="H95">
        <v>10400</v>
      </c>
    </row>
    <row r="96" spans="1:8" x14ac:dyDescent="0.2">
      <c r="A96">
        <v>77</v>
      </c>
      <c r="B96">
        <v>0.91700000000000004</v>
      </c>
      <c r="C96">
        <v>0.628</v>
      </c>
      <c r="E96">
        <v>77</v>
      </c>
      <c r="F96">
        <v>4232</v>
      </c>
      <c r="G96">
        <v>6040</v>
      </c>
      <c r="H96">
        <v>10400</v>
      </c>
    </row>
    <row r="97" spans="1:8" x14ac:dyDescent="0.2">
      <c r="A97">
        <v>78</v>
      </c>
      <c r="B97">
        <v>1.004</v>
      </c>
      <c r="C97">
        <v>0.60499999999999998</v>
      </c>
      <c r="E97">
        <v>78</v>
      </c>
      <c r="F97">
        <v>4408</v>
      </c>
      <c r="G97">
        <v>5950</v>
      </c>
      <c r="H97">
        <v>10400</v>
      </c>
    </row>
    <row r="98" spans="1:8" x14ac:dyDescent="0.2">
      <c r="A98">
        <v>79</v>
      </c>
      <c r="B98">
        <v>0.96699999999999997</v>
      </c>
      <c r="C98">
        <v>0.84899999999999998</v>
      </c>
      <c r="E98">
        <v>79</v>
      </c>
      <c r="F98">
        <v>4962</v>
      </c>
      <c r="G98">
        <v>6880</v>
      </c>
      <c r="H98">
        <v>10400</v>
      </c>
    </row>
    <row r="99" spans="1:8" x14ac:dyDescent="0.2">
      <c r="A99">
        <v>80</v>
      </c>
      <c r="B99">
        <v>1.0509999999999999</v>
      </c>
      <c r="C99">
        <v>0.70699999999999996</v>
      </c>
      <c r="E99">
        <v>80</v>
      </c>
      <c r="F99">
        <v>4803</v>
      </c>
      <c r="G99">
        <v>6320</v>
      </c>
      <c r="H99">
        <v>10400</v>
      </c>
    </row>
    <row r="100" spans="1:8" x14ac:dyDescent="0.2">
      <c r="A100">
        <v>81</v>
      </c>
      <c r="B100">
        <v>0.73699999999999999</v>
      </c>
      <c r="C100">
        <v>0.91400000000000003</v>
      </c>
      <c r="E100">
        <v>81</v>
      </c>
      <c r="F100">
        <v>4523</v>
      </c>
      <c r="G100">
        <v>6240</v>
      </c>
      <c r="H100">
        <v>10400</v>
      </c>
    </row>
    <row r="101" spans="1:8" x14ac:dyDescent="0.2">
      <c r="A101">
        <v>82</v>
      </c>
      <c r="B101">
        <v>1.141</v>
      </c>
      <c r="C101">
        <v>0.56100000000000005</v>
      </c>
      <c r="E101">
        <v>82</v>
      </c>
      <c r="F101">
        <v>4664</v>
      </c>
      <c r="G101">
        <v>7610</v>
      </c>
      <c r="H101">
        <v>10400</v>
      </c>
    </row>
    <row r="102" spans="1:8" x14ac:dyDescent="0.2">
      <c r="A102">
        <v>83</v>
      </c>
      <c r="B102">
        <v>1.0189999999999999</v>
      </c>
      <c r="C102">
        <v>0.63400000000000001</v>
      </c>
      <c r="E102">
        <v>83</v>
      </c>
      <c r="F102">
        <v>4529</v>
      </c>
      <c r="G102">
        <v>7160</v>
      </c>
      <c r="H102">
        <v>10400</v>
      </c>
    </row>
    <row r="103" spans="1:8" x14ac:dyDescent="0.2">
      <c r="A103">
        <v>84</v>
      </c>
      <c r="B103">
        <v>0.504</v>
      </c>
      <c r="C103">
        <v>1.1180000000000001</v>
      </c>
      <c r="E103">
        <v>84</v>
      </c>
      <c r="F103">
        <v>4444</v>
      </c>
      <c r="G103">
        <v>6250</v>
      </c>
      <c r="H103">
        <v>10400</v>
      </c>
    </row>
    <row r="104" spans="1:8" x14ac:dyDescent="0.2">
      <c r="A104">
        <v>85</v>
      </c>
      <c r="B104">
        <v>0.68899999999999995</v>
      </c>
      <c r="C104">
        <v>0.95399999999999996</v>
      </c>
      <c r="E104">
        <v>85</v>
      </c>
      <c r="F104">
        <v>4502</v>
      </c>
      <c r="G104">
        <v>6530</v>
      </c>
      <c r="H104">
        <v>10400</v>
      </c>
    </row>
    <row r="105" spans="1:8" x14ac:dyDescent="0.2">
      <c r="A105">
        <v>86</v>
      </c>
      <c r="B105">
        <v>0.78100000000000003</v>
      </c>
      <c r="C105">
        <v>0.93200000000000005</v>
      </c>
      <c r="E105">
        <v>86</v>
      </c>
      <c r="F105">
        <v>4694</v>
      </c>
      <c r="G105">
        <v>7460</v>
      </c>
      <c r="H105">
        <v>10400</v>
      </c>
    </row>
    <row r="106" spans="1:8" x14ac:dyDescent="0.2">
      <c r="A106">
        <v>87</v>
      </c>
      <c r="B106">
        <v>0.78500000000000003</v>
      </c>
      <c r="C106">
        <v>0.98899999999999999</v>
      </c>
      <c r="E106">
        <v>87</v>
      </c>
      <c r="F106">
        <v>4859</v>
      </c>
      <c r="G106">
        <v>6370</v>
      </c>
      <c r="H106">
        <v>10400</v>
      </c>
    </row>
    <row r="107" spans="1:8" x14ac:dyDescent="0.2">
      <c r="A107">
        <v>88</v>
      </c>
      <c r="B107">
        <v>0.86899999999999999</v>
      </c>
      <c r="C107">
        <v>0.91900000000000004</v>
      </c>
      <c r="E107">
        <v>88</v>
      </c>
      <c r="F107">
        <v>4886</v>
      </c>
      <c r="G107">
        <v>6450</v>
      </c>
      <c r="H107">
        <v>10400</v>
      </c>
    </row>
    <row r="108" spans="1:8" x14ac:dyDescent="0.2">
      <c r="A108">
        <v>89</v>
      </c>
      <c r="B108">
        <v>0.75</v>
      </c>
      <c r="C108">
        <v>0.95299999999999996</v>
      </c>
      <c r="E108">
        <v>89</v>
      </c>
      <c r="F108">
        <v>4667</v>
      </c>
      <c r="G108">
        <v>6090</v>
      </c>
      <c r="H108">
        <v>10400</v>
      </c>
    </row>
    <row r="109" spans="1:8" x14ac:dyDescent="0.2">
      <c r="A109">
        <v>90</v>
      </c>
      <c r="B109">
        <v>0.52300000000000002</v>
      </c>
      <c r="C109">
        <v>1.206</v>
      </c>
      <c r="E109">
        <v>90</v>
      </c>
      <c r="F109">
        <v>4739</v>
      </c>
      <c r="G109">
        <v>6880</v>
      </c>
      <c r="H109">
        <v>10400</v>
      </c>
    </row>
    <row r="110" spans="1:8" x14ac:dyDescent="0.2">
      <c r="A110">
        <v>91</v>
      </c>
      <c r="B110">
        <v>0.69699999999999995</v>
      </c>
      <c r="C110">
        <v>1.044</v>
      </c>
      <c r="E110">
        <v>91</v>
      </c>
      <c r="F110">
        <v>4769</v>
      </c>
      <c r="G110">
        <v>6580</v>
      </c>
      <c r="H110">
        <v>10400</v>
      </c>
    </row>
    <row r="111" spans="1:8" x14ac:dyDescent="0.2">
      <c r="A111">
        <v>92</v>
      </c>
      <c r="B111">
        <v>0.46</v>
      </c>
      <c r="C111">
        <v>1.323</v>
      </c>
      <c r="E111">
        <v>92</v>
      </c>
      <c r="F111">
        <v>4871</v>
      </c>
      <c r="G111">
        <v>6560</v>
      </c>
      <c r="H111">
        <v>10400</v>
      </c>
    </row>
    <row r="112" spans="1:8" x14ac:dyDescent="0.2">
      <c r="A112">
        <v>93</v>
      </c>
      <c r="B112">
        <v>0.60599999999999998</v>
      </c>
      <c r="C112">
        <v>1.0369999999999999</v>
      </c>
      <c r="E112">
        <v>93</v>
      </c>
      <c r="F112">
        <v>4500</v>
      </c>
      <c r="G112">
        <v>5540</v>
      </c>
      <c r="H112">
        <v>10400</v>
      </c>
    </row>
    <row r="113" spans="1:8" x14ac:dyDescent="0.2">
      <c r="A113">
        <v>94</v>
      </c>
      <c r="B113">
        <v>0.90800000000000003</v>
      </c>
      <c r="C113">
        <v>0.76</v>
      </c>
      <c r="E113">
        <v>94</v>
      </c>
      <c r="F113">
        <v>4569</v>
      </c>
      <c r="G113">
        <v>7540</v>
      </c>
      <c r="H113">
        <v>10400</v>
      </c>
    </row>
    <row r="114" spans="1:8" x14ac:dyDescent="0.2">
      <c r="A114">
        <v>95</v>
      </c>
      <c r="B114">
        <v>1.0629999999999999</v>
      </c>
      <c r="C114">
        <v>0.55700000000000005</v>
      </c>
      <c r="E114">
        <v>95</v>
      </c>
      <c r="F114">
        <v>4437</v>
      </c>
      <c r="G114">
        <v>5970</v>
      </c>
      <c r="H114">
        <v>10400</v>
      </c>
    </row>
    <row r="115" spans="1:8" x14ac:dyDescent="0.2">
      <c r="A115">
        <v>96</v>
      </c>
      <c r="B115">
        <v>0.71621000000000001</v>
      </c>
      <c r="C115">
        <v>0.87227699999999997</v>
      </c>
      <c r="E115">
        <v>96</v>
      </c>
      <c r="F115">
        <v>4340</v>
      </c>
      <c r="G115">
        <v>5710</v>
      </c>
      <c r="H115">
        <v>10400</v>
      </c>
    </row>
    <row r="116" spans="1:8" x14ac:dyDescent="0.2">
      <c r="A116">
        <v>97</v>
      </c>
      <c r="B116">
        <v>0.65513999999999994</v>
      </c>
      <c r="C116">
        <v>0.88763199999999998</v>
      </c>
      <c r="E116">
        <v>97</v>
      </c>
      <c r="F116">
        <v>4227</v>
      </c>
      <c r="G116">
        <v>5970</v>
      </c>
      <c r="H116">
        <v>10400</v>
      </c>
    </row>
    <row r="117" spans="1:8" x14ac:dyDescent="0.2">
      <c r="A117">
        <v>98</v>
      </c>
      <c r="B117">
        <v>0.50156000000000001</v>
      </c>
      <c r="C117">
        <v>1.104698</v>
      </c>
      <c r="E117">
        <v>98</v>
      </c>
      <c r="F117">
        <v>4401</v>
      </c>
      <c r="G117">
        <v>5880</v>
      </c>
      <c r="H117">
        <v>10400</v>
      </c>
    </row>
    <row r="118" spans="1:8" x14ac:dyDescent="0.2">
      <c r="A118">
        <v>99</v>
      </c>
      <c r="B118">
        <v>0.92473000000000005</v>
      </c>
      <c r="C118">
        <v>0.72850599999999999</v>
      </c>
      <c r="E118">
        <v>99</v>
      </c>
      <c r="F118">
        <v>4529</v>
      </c>
      <c r="G118">
        <v>5490</v>
      </c>
      <c r="H118">
        <v>10400</v>
      </c>
    </row>
    <row r="119" spans="1:8" x14ac:dyDescent="0.2">
      <c r="A119" s="406">
        <v>0</v>
      </c>
      <c r="B119">
        <v>0.77437</v>
      </c>
      <c r="C119">
        <v>0.864232</v>
      </c>
      <c r="E119" s="406">
        <v>0</v>
      </c>
      <c r="F119">
        <v>4489</v>
      </c>
      <c r="G119">
        <v>5210</v>
      </c>
      <c r="H119">
        <v>10400</v>
      </c>
    </row>
    <row r="120" spans="1:8" x14ac:dyDescent="0.2">
      <c r="A120" s="406">
        <v>1</v>
      </c>
      <c r="B120">
        <v>0.78534000000000004</v>
      </c>
      <c r="C120">
        <v>0.90051599999999998</v>
      </c>
      <c r="E120" s="406">
        <v>1</v>
      </c>
      <c r="F120">
        <v>4619</v>
      </c>
      <c r="G120">
        <v>5690</v>
      </c>
      <c r="H120">
        <v>10400</v>
      </c>
    </row>
    <row r="121" spans="1:8" x14ac:dyDescent="0.2">
      <c r="A121" s="406">
        <v>2</v>
      </c>
      <c r="B121">
        <v>0.77599200000000002</v>
      </c>
      <c r="C121">
        <v>0.93375399999999997</v>
      </c>
      <c r="E121" s="406">
        <v>2</v>
      </c>
      <c r="F121">
        <v>4684</v>
      </c>
      <c r="G121">
        <v>6218</v>
      </c>
      <c r="H121">
        <v>10400</v>
      </c>
    </row>
    <row r="123" spans="1:8" x14ac:dyDescent="0.2">
      <c r="A123" s="12" t="s">
        <v>320</v>
      </c>
    </row>
    <row r="124" spans="1:8" x14ac:dyDescent="0.2">
      <c r="B124" t="s">
        <v>321</v>
      </c>
      <c r="C124" t="s">
        <v>322</v>
      </c>
      <c r="D124" t="s">
        <v>323</v>
      </c>
    </row>
    <row r="125" spans="1:8" x14ac:dyDescent="0.2">
      <c r="A125">
        <v>86</v>
      </c>
      <c r="B125" s="169">
        <v>0.98799999999999999</v>
      </c>
      <c r="C125" s="169">
        <v>4.266</v>
      </c>
      <c r="D125" s="169">
        <v>11.118</v>
      </c>
      <c r="E125" s="169"/>
    </row>
    <row r="126" spans="1:8" x14ac:dyDescent="0.2">
      <c r="A126">
        <v>87</v>
      </c>
      <c r="B126" s="169">
        <v>1.05</v>
      </c>
      <c r="C126" s="169">
        <v>5.0510000000000002</v>
      </c>
      <c r="D126" s="169">
        <v>15.58</v>
      </c>
      <c r="E126" s="169"/>
    </row>
    <row r="127" spans="1:8" x14ac:dyDescent="0.2">
      <c r="A127">
        <v>88</v>
      </c>
      <c r="B127" s="169">
        <v>0.90200000000000002</v>
      </c>
      <c r="C127" s="169">
        <v>5.3440000000000003</v>
      </c>
      <c r="D127" s="169">
        <v>16.228000000000002</v>
      </c>
      <c r="E127" s="169"/>
    </row>
    <row r="128" spans="1:8" x14ac:dyDescent="0.2">
      <c r="A128">
        <v>89</v>
      </c>
      <c r="B128" s="169">
        <v>1.0580000000000001</v>
      </c>
      <c r="C128" s="169">
        <v>6.5229999999999997</v>
      </c>
      <c r="D128" s="169">
        <v>16.75</v>
      </c>
      <c r="E128" s="169"/>
    </row>
    <row r="129" spans="1:5" x14ac:dyDescent="0.2">
      <c r="A129">
        <v>90</v>
      </c>
      <c r="B129" s="169">
        <v>0.97599999999999998</v>
      </c>
      <c r="C129" s="169">
        <v>7.2919999999999998</v>
      </c>
      <c r="D129" s="169">
        <v>18.475000000000001</v>
      </c>
      <c r="E129" s="169"/>
    </row>
    <row r="130" spans="1:5" x14ac:dyDescent="0.2">
      <c r="A130">
        <v>91</v>
      </c>
      <c r="B130" s="169">
        <v>0.93</v>
      </c>
      <c r="C130" s="169">
        <v>8.6300000000000008</v>
      </c>
      <c r="D130" s="169">
        <v>23.286999999999999</v>
      </c>
      <c r="E130" s="169"/>
    </row>
    <row r="131" spans="1:5" x14ac:dyDescent="0.2">
      <c r="A131">
        <v>92</v>
      </c>
      <c r="B131" s="169">
        <v>0.91500000000000004</v>
      </c>
      <c r="C131" s="169">
        <v>9.36</v>
      </c>
      <c r="D131" s="169">
        <v>27.79</v>
      </c>
      <c r="E131" s="169"/>
    </row>
    <row r="132" spans="1:5" x14ac:dyDescent="0.2">
      <c r="A132">
        <v>93</v>
      </c>
      <c r="B132" s="169">
        <v>0.94799999999999995</v>
      </c>
      <c r="C132" s="169">
        <v>9.2840000000000007</v>
      </c>
      <c r="D132" s="169">
        <v>27.193999999999999</v>
      </c>
      <c r="E132" s="169"/>
    </row>
    <row r="133" spans="1:5" x14ac:dyDescent="0.2">
      <c r="A133">
        <v>94</v>
      </c>
      <c r="B133" s="169">
        <v>0.99299999999999999</v>
      </c>
      <c r="C133" s="169">
        <v>10.891999999999999</v>
      </c>
      <c r="D133" s="169">
        <v>36.11</v>
      </c>
      <c r="E133" s="169"/>
    </row>
    <row r="134" spans="1:5" x14ac:dyDescent="0.2">
      <c r="A134">
        <v>95</v>
      </c>
      <c r="B134" s="169">
        <v>0.85517799999999999</v>
      </c>
      <c r="C134" s="169">
        <v>11.5434</v>
      </c>
      <c r="D134" s="169">
        <v>57.809420000000003</v>
      </c>
      <c r="E134" s="169"/>
    </row>
    <row r="135" spans="1:5" x14ac:dyDescent="0.2">
      <c r="A135">
        <v>96</v>
      </c>
      <c r="B135" s="169">
        <v>0.8</v>
      </c>
      <c r="C135" s="169">
        <v>14.6</v>
      </c>
      <c r="D135" s="169">
        <v>62.9</v>
      </c>
      <c r="E135" s="169"/>
    </row>
    <row r="136" spans="1:5" x14ac:dyDescent="0.2">
      <c r="A136">
        <v>97</v>
      </c>
      <c r="B136" s="169">
        <v>0.79100000000000004</v>
      </c>
      <c r="C136" s="169">
        <v>13.59</v>
      </c>
      <c r="D136" s="169">
        <v>60.844999999999999</v>
      </c>
    </row>
    <row r="137" spans="1:5" x14ac:dyDescent="0.2">
      <c r="A137">
        <v>98</v>
      </c>
      <c r="B137" s="169">
        <v>0.79669999999999996</v>
      </c>
      <c r="C137" s="169">
        <v>14.6404</v>
      </c>
      <c r="D137" s="169">
        <v>61.675400000000003</v>
      </c>
    </row>
    <row r="138" spans="1:5" x14ac:dyDescent="0.2">
      <c r="A138">
        <v>99</v>
      </c>
      <c r="B138" s="169">
        <v>1.161</v>
      </c>
      <c r="C138" s="169">
        <v>17.5075</v>
      </c>
      <c r="D138" s="169">
        <v>64.831500000000005</v>
      </c>
    </row>
    <row r="139" spans="1:5" x14ac:dyDescent="0.2">
      <c r="A139" s="406">
        <v>0</v>
      </c>
      <c r="B139" s="169">
        <v>1.893</v>
      </c>
      <c r="C139" s="169">
        <v>19.204999999999998</v>
      </c>
      <c r="D139" s="169">
        <v>51.964500000000001</v>
      </c>
    </row>
    <row r="140" spans="1:5" x14ac:dyDescent="0.2">
      <c r="A140" s="406">
        <v>1</v>
      </c>
      <c r="B140" s="169">
        <v>1.4450000000000001</v>
      </c>
      <c r="C140" s="169">
        <v>23.657</v>
      </c>
      <c r="D140" s="169">
        <v>37.154000000000003</v>
      </c>
    </row>
    <row r="141" spans="1:5" x14ac:dyDescent="0.2">
      <c r="A141" s="406">
        <v>2</v>
      </c>
      <c r="B141" s="169">
        <v>0.70099999999999996</v>
      </c>
      <c r="C141" s="169">
        <v>35.343000000000004</v>
      </c>
      <c r="D141" s="169">
        <v>30.193000000000001</v>
      </c>
    </row>
  </sheetData>
  <phoneticPr fontId="15" type="noConversion"/>
  <pageMargins left="0.31496062992125984" right="0.51181102362204722" top="0.78740157480314965" bottom="0.74803149606299213" header="0.51181102362204722" footer="0.39370078740157483"/>
  <pageSetup paperSize="9" orientation="portrait" r:id="rId1"/>
  <headerFooter alignWithMargins="0">
    <oddFooter>&amp;C&amp;A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126D17-A6ED-4D1A-A6AD-9F89B27AE0B5}">
  <dimension ref="A1"/>
  <sheetViews>
    <sheetView workbookViewId="0">
      <selection activeCell="K30" sqref="K30"/>
    </sheetView>
  </sheetViews>
  <sheetFormatPr baseColWidth="10" defaultRowHeight="12.75" x14ac:dyDescent="0.2"/>
  <cols>
    <col min="7" max="7" width="19.140625" customWidth="1"/>
  </cols>
  <sheetData/>
  <phoneticPr fontId="15" type="noConversion"/>
  <pageMargins left="0.31496062992125984" right="0.51181102362204722" top="0.78740157480314965" bottom="0.74803149606299213" header="0.51181102362204722" footer="0.39370078740157483"/>
  <pageSetup paperSize="9" orientation="portrait" r:id="rId1"/>
  <headerFooter alignWithMargins="0">
    <oddFooter>&amp;C&amp;A</oddFooter>
  </headerFooter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90F5E1-0C75-403D-9E3B-7295DB4E51C2}">
  <dimension ref="A1"/>
  <sheetViews>
    <sheetView topLeftCell="A36" workbookViewId="0">
      <selection activeCell="I46" sqref="I46"/>
    </sheetView>
  </sheetViews>
  <sheetFormatPr baseColWidth="10" defaultRowHeight="12.75" x14ac:dyDescent="0.2"/>
  <cols>
    <col min="7" max="7" width="18.7109375" customWidth="1"/>
  </cols>
  <sheetData/>
  <phoneticPr fontId="15" type="noConversion"/>
  <pageMargins left="0.31496062992125984" right="0.51181102362204722" top="0.78740157480314965" bottom="0.74803149606299213" header="0.51181102362204722" footer="0.39370078740157483"/>
  <pageSetup paperSize="9" orientation="portrait" r:id="rId1"/>
  <headerFooter alignWithMargins="0">
    <oddFooter>&amp;C&amp;A</oddFooter>
  </headerFooter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516A80-9097-4A70-A8AE-45B22E498B46}">
  <dimension ref="A2:M47"/>
  <sheetViews>
    <sheetView topLeftCell="A19" workbookViewId="0">
      <selection activeCell="N20" sqref="N20"/>
    </sheetView>
  </sheetViews>
  <sheetFormatPr baseColWidth="10" defaultRowHeight="12.75" x14ac:dyDescent="0.2"/>
  <cols>
    <col min="1" max="1" width="8.42578125" customWidth="1"/>
    <col min="2" max="11" width="7.85546875" customWidth="1"/>
    <col min="12" max="13" width="8.140625" customWidth="1"/>
  </cols>
  <sheetData>
    <row r="2" spans="1:11" x14ac:dyDescent="0.2">
      <c r="A2" s="12"/>
    </row>
    <row r="3" spans="1:11" x14ac:dyDescent="0.2">
      <c r="A3" s="12"/>
    </row>
    <row r="4" spans="1:11" ht="15" customHeight="1" x14ac:dyDescent="0.2">
      <c r="A4" s="696" t="s">
        <v>324</v>
      </c>
      <c r="B4" s="524"/>
      <c r="C4" s="500"/>
      <c r="D4" s="500"/>
      <c r="E4" s="500"/>
      <c r="F4" s="565"/>
      <c r="G4" s="566">
        <v>1998</v>
      </c>
      <c r="H4" s="566">
        <v>1999</v>
      </c>
      <c r="I4" s="593">
        <v>2000</v>
      </c>
      <c r="J4" s="593">
        <v>2001</v>
      </c>
      <c r="K4" s="697">
        <v>2002</v>
      </c>
    </row>
    <row r="5" spans="1:11" ht="15" customHeight="1" x14ac:dyDescent="0.2">
      <c r="A5" s="59" t="s">
        <v>325</v>
      </c>
      <c r="B5" s="57"/>
      <c r="C5" s="57"/>
      <c r="D5" s="23"/>
      <c r="E5" s="23"/>
      <c r="F5" s="93"/>
      <c r="G5" s="95">
        <v>115</v>
      </c>
      <c r="H5" s="95">
        <v>257</v>
      </c>
      <c r="I5" s="95">
        <v>272</v>
      </c>
      <c r="J5" s="95">
        <v>219</v>
      </c>
      <c r="K5" s="95">
        <v>253</v>
      </c>
    </row>
    <row r="6" spans="1:11" ht="15" customHeight="1" x14ac:dyDescent="0.2">
      <c r="A6" s="58" t="s">
        <v>326</v>
      </c>
      <c r="B6" s="54"/>
      <c r="C6" s="54"/>
      <c r="D6" s="42"/>
      <c r="E6" s="42"/>
      <c r="F6" s="94"/>
      <c r="G6" s="130"/>
      <c r="H6" s="130"/>
      <c r="I6" s="130"/>
      <c r="J6" s="130"/>
      <c r="K6" s="130"/>
    </row>
    <row r="7" spans="1:11" ht="15" customHeight="1" x14ac:dyDescent="0.2">
      <c r="A7" s="43" t="s">
        <v>327</v>
      </c>
      <c r="B7" s="23"/>
      <c r="C7" s="23"/>
      <c r="D7" s="23"/>
      <c r="E7" s="23"/>
      <c r="F7" s="93"/>
      <c r="G7" s="95">
        <v>196</v>
      </c>
      <c r="H7" s="95">
        <v>125</v>
      </c>
      <c r="I7" s="95">
        <v>71</v>
      </c>
      <c r="J7" s="95">
        <v>57</v>
      </c>
      <c r="K7" s="95">
        <v>53</v>
      </c>
    </row>
    <row r="8" spans="1:11" ht="15" customHeight="1" x14ac:dyDescent="0.2">
      <c r="A8" s="59" t="s">
        <v>328</v>
      </c>
      <c r="B8" s="57"/>
      <c r="C8" s="57"/>
      <c r="D8" s="57"/>
      <c r="E8" s="23"/>
      <c r="F8" s="93"/>
      <c r="G8" s="95">
        <v>691</v>
      </c>
      <c r="H8" s="95">
        <v>674</v>
      </c>
      <c r="I8" s="95">
        <v>767</v>
      </c>
      <c r="J8" s="95">
        <v>762</v>
      </c>
      <c r="K8" s="95">
        <v>860</v>
      </c>
    </row>
    <row r="9" spans="1:11" ht="15" customHeight="1" x14ac:dyDescent="0.2">
      <c r="A9" s="59" t="s">
        <v>329</v>
      </c>
      <c r="B9" s="57"/>
      <c r="C9" s="23"/>
      <c r="D9" s="23"/>
      <c r="E9" s="23"/>
      <c r="F9" s="93"/>
      <c r="G9" s="95">
        <v>87</v>
      </c>
      <c r="H9" s="95">
        <v>39</v>
      </c>
      <c r="I9" s="95">
        <v>48</v>
      </c>
      <c r="J9" s="95">
        <v>65</v>
      </c>
      <c r="K9" s="95">
        <v>71</v>
      </c>
    </row>
    <row r="10" spans="1:11" ht="15" customHeight="1" x14ac:dyDescent="0.2">
      <c r="A10" s="43" t="s">
        <v>330</v>
      </c>
      <c r="B10" s="23"/>
      <c r="C10" s="23"/>
      <c r="D10" s="23"/>
      <c r="E10" s="23"/>
      <c r="F10" s="93"/>
      <c r="G10" s="95">
        <v>275</v>
      </c>
      <c r="H10" s="95">
        <v>456</v>
      </c>
      <c r="I10" s="95">
        <v>525</v>
      </c>
      <c r="J10" s="95">
        <v>444</v>
      </c>
      <c r="K10" s="95">
        <v>532</v>
      </c>
    </row>
    <row r="11" spans="1:11" ht="17.100000000000001" customHeight="1" x14ac:dyDescent="0.2">
      <c r="A11" s="42"/>
      <c r="B11" s="42"/>
      <c r="C11" s="42"/>
      <c r="D11" s="42"/>
      <c r="E11" s="42"/>
      <c r="F11" s="42"/>
      <c r="G11" s="42"/>
      <c r="H11" s="42"/>
      <c r="I11" s="42"/>
      <c r="J11" s="42"/>
      <c r="K11" s="42"/>
    </row>
    <row r="12" spans="1:11" ht="15" customHeight="1" x14ac:dyDescent="0.2">
      <c r="A12" s="42"/>
      <c r="B12" s="42"/>
      <c r="C12" s="42"/>
      <c r="D12" s="42"/>
      <c r="E12" s="42"/>
      <c r="F12" s="42"/>
      <c r="G12" s="42"/>
      <c r="H12" s="42"/>
      <c r="I12" s="42"/>
      <c r="J12" s="42"/>
      <c r="K12" s="42"/>
    </row>
    <row r="13" spans="1:11" ht="15" customHeight="1" x14ac:dyDescent="0.2">
      <c r="A13" s="499" t="s">
        <v>331</v>
      </c>
      <c r="B13" s="500"/>
      <c r="C13" s="500"/>
      <c r="D13" s="500"/>
      <c r="E13" s="500"/>
      <c r="F13" s="605"/>
      <c r="G13" s="605"/>
      <c r="H13" s="530">
        <v>1999</v>
      </c>
      <c r="I13" s="593">
        <v>2000</v>
      </c>
      <c r="J13" s="593">
        <v>2001</v>
      </c>
      <c r="K13" s="697">
        <v>2002</v>
      </c>
    </row>
    <row r="14" spans="1:11" ht="15" customHeight="1" x14ac:dyDescent="0.2">
      <c r="A14" s="43" t="s">
        <v>332</v>
      </c>
      <c r="B14" s="23"/>
      <c r="C14" s="23"/>
      <c r="D14" s="23"/>
      <c r="E14" s="23"/>
      <c r="F14" s="89"/>
      <c r="G14" s="89"/>
      <c r="H14" s="70">
        <v>28</v>
      </c>
      <c r="I14" s="95">
        <v>43</v>
      </c>
      <c r="J14" s="95">
        <v>41</v>
      </c>
      <c r="K14" s="95">
        <v>21</v>
      </c>
    </row>
    <row r="15" spans="1:11" ht="15" customHeight="1" x14ac:dyDescent="0.2">
      <c r="A15" s="43" t="s">
        <v>333</v>
      </c>
      <c r="B15" s="23"/>
      <c r="C15" s="23"/>
      <c r="D15" s="23"/>
      <c r="E15" s="23"/>
      <c r="F15" s="90"/>
      <c r="G15" s="89"/>
      <c r="H15" s="70">
        <v>20962</v>
      </c>
      <c r="I15" s="95">
        <v>17716</v>
      </c>
      <c r="J15" s="95">
        <v>19823</v>
      </c>
      <c r="K15" s="95">
        <v>9129</v>
      </c>
    </row>
    <row r="16" spans="1:11" ht="15" customHeight="1" x14ac:dyDescent="0.2">
      <c r="A16" s="43" t="s">
        <v>334</v>
      </c>
      <c r="B16" s="23"/>
      <c r="C16" s="23"/>
      <c r="D16" s="23"/>
      <c r="E16" s="23"/>
      <c r="F16" s="90"/>
      <c r="G16" s="89"/>
      <c r="H16" s="70">
        <v>2827</v>
      </c>
      <c r="I16" s="95">
        <v>2601</v>
      </c>
      <c r="J16" s="95">
        <v>2898</v>
      </c>
      <c r="K16" s="95">
        <v>1678</v>
      </c>
    </row>
    <row r="17" spans="1:11" ht="15" customHeight="1" x14ac:dyDescent="0.2">
      <c r="A17" s="43" t="s">
        <v>335</v>
      </c>
      <c r="B17" s="23"/>
      <c r="C17" s="23"/>
      <c r="D17" s="23"/>
      <c r="E17" s="23"/>
      <c r="F17" s="89"/>
      <c r="G17" s="89"/>
      <c r="H17" s="70">
        <v>101</v>
      </c>
      <c r="I17" s="95">
        <v>69</v>
      </c>
      <c r="J17" s="95">
        <v>63</v>
      </c>
      <c r="K17" s="95">
        <v>79</v>
      </c>
    </row>
    <row r="18" spans="1:11" ht="17.100000000000001" customHeight="1" x14ac:dyDescent="0.2">
      <c r="A18" s="42"/>
      <c r="B18" s="42"/>
      <c r="C18" s="42"/>
      <c r="D18" s="42"/>
      <c r="E18" s="42"/>
      <c r="F18" s="42"/>
      <c r="G18" s="42"/>
      <c r="H18" s="42"/>
      <c r="I18" s="42"/>
      <c r="J18" s="42"/>
      <c r="K18" s="42"/>
    </row>
    <row r="19" spans="1:11" ht="15" customHeight="1" x14ac:dyDescent="0.2">
      <c r="A19" s="42"/>
      <c r="B19" s="42"/>
      <c r="C19" s="42"/>
      <c r="D19" s="42"/>
      <c r="E19" s="42"/>
      <c r="F19" s="42"/>
      <c r="G19" s="42"/>
      <c r="H19" s="42"/>
      <c r="I19" s="42"/>
      <c r="J19" s="42"/>
      <c r="K19" s="42"/>
    </row>
    <row r="20" spans="1:11" ht="15" customHeight="1" x14ac:dyDescent="0.2">
      <c r="A20" s="499" t="s">
        <v>336</v>
      </c>
      <c r="B20" s="500"/>
      <c r="C20" s="500"/>
      <c r="D20" s="500"/>
      <c r="E20" s="500"/>
      <c r="F20" s="500"/>
      <c r="G20" s="500"/>
      <c r="H20" s="500"/>
      <c r="I20" s="500"/>
      <c r="J20" s="500"/>
      <c r="K20" s="524"/>
    </row>
    <row r="21" spans="1:11" ht="15" customHeight="1" x14ac:dyDescent="0.2">
      <c r="A21" s="535" t="s">
        <v>337</v>
      </c>
      <c r="B21" s="490" t="s">
        <v>338</v>
      </c>
      <c r="C21" s="490"/>
      <c r="D21" s="490"/>
      <c r="E21" s="490"/>
      <c r="F21" s="490"/>
      <c r="G21" s="490"/>
      <c r="H21" s="490"/>
      <c r="I21" s="491" t="s">
        <v>339</v>
      </c>
      <c r="J21" s="492"/>
      <c r="K21" s="493"/>
    </row>
    <row r="22" spans="1:11" ht="15" customHeight="1" x14ac:dyDescent="0.2">
      <c r="A22" s="77">
        <v>2000</v>
      </c>
      <c r="B22" s="23"/>
      <c r="C22" s="23"/>
      <c r="D22" s="23">
        <v>316</v>
      </c>
      <c r="E22" s="23"/>
      <c r="F22" s="16"/>
      <c r="G22" s="23"/>
      <c r="H22" s="23"/>
      <c r="I22" s="96">
        <v>134615</v>
      </c>
      <c r="J22" s="97"/>
      <c r="K22" s="98"/>
    </row>
    <row r="23" spans="1:11" ht="15" customHeight="1" x14ac:dyDescent="0.2">
      <c r="A23" s="77">
        <v>2001</v>
      </c>
      <c r="B23" s="23"/>
      <c r="C23" s="23"/>
      <c r="D23" s="23">
        <v>317</v>
      </c>
      <c r="E23" s="23"/>
      <c r="F23" s="16"/>
      <c r="G23" s="23"/>
      <c r="H23" s="23"/>
      <c r="I23" s="96">
        <v>140276</v>
      </c>
      <c r="J23" s="97"/>
      <c r="K23" s="98"/>
    </row>
    <row r="24" spans="1:11" ht="15" customHeight="1" x14ac:dyDescent="0.2">
      <c r="A24" s="913">
        <v>2002</v>
      </c>
      <c r="B24" s="23"/>
      <c r="C24" s="23"/>
      <c r="D24" s="23">
        <v>330</v>
      </c>
      <c r="E24" s="23"/>
      <c r="F24" s="16"/>
      <c r="G24" s="23"/>
      <c r="H24" s="23"/>
      <c r="I24" s="96">
        <v>131260</v>
      </c>
      <c r="J24" s="97"/>
      <c r="K24" s="98"/>
    </row>
    <row r="25" spans="1:11" ht="17.100000000000001" customHeight="1" x14ac:dyDescent="0.2">
      <c r="A25" s="42"/>
      <c r="B25" s="42"/>
      <c r="C25" s="42"/>
      <c r="D25" s="42"/>
      <c r="E25" s="42"/>
      <c r="F25" s="42"/>
      <c r="G25" s="42"/>
      <c r="H25" s="42"/>
      <c r="I25" s="42"/>
      <c r="J25" s="42"/>
      <c r="K25" s="42"/>
    </row>
    <row r="26" spans="1:11" ht="15" customHeight="1" x14ac:dyDescent="0.2">
      <c r="A26" s="42"/>
      <c r="B26" s="42"/>
      <c r="C26" s="42"/>
      <c r="D26" s="42"/>
      <c r="E26" s="42"/>
      <c r="F26" s="42"/>
      <c r="G26" s="42"/>
      <c r="H26" s="42"/>
      <c r="I26" s="42"/>
      <c r="J26" s="42"/>
      <c r="K26" s="42"/>
    </row>
    <row r="27" spans="1:11" ht="15" customHeight="1" x14ac:dyDescent="0.2">
      <c r="A27" s="533" t="s">
        <v>337</v>
      </c>
      <c r="B27" s="500"/>
      <c r="C27" s="500"/>
      <c r="D27" s="505" t="s">
        <v>340</v>
      </c>
      <c r="E27" s="500"/>
      <c r="F27" s="506"/>
      <c r="G27" s="537" t="s">
        <v>341</v>
      </c>
      <c r="H27" s="537"/>
      <c r="I27" s="537"/>
      <c r="J27" s="537"/>
      <c r="K27" s="506"/>
    </row>
    <row r="28" spans="1:11" ht="15" customHeight="1" x14ac:dyDescent="0.2">
      <c r="A28" s="535"/>
      <c r="B28" s="492"/>
      <c r="C28" s="492"/>
      <c r="D28" s="492" t="s">
        <v>339</v>
      </c>
      <c r="E28" s="492"/>
      <c r="F28" s="493"/>
      <c r="G28" s="559" t="s">
        <v>342</v>
      </c>
      <c r="H28" s="559"/>
      <c r="I28" s="492" t="s">
        <v>339</v>
      </c>
      <c r="J28" s="492"/>
      <c r="K28" s="493"/>
    </row>
    <row r="29" spans="1:11" ht="15" customHeight="1" x14ac:dyDescent="0.2">
      <c r="A29" s="77">
        <v>1998</v>
      </c>
      <c r="B29" s="43"/>
      <c r="C29" s="23"/>
      <c r="D29" s="930">
        <v>241890</v>
      </c>
      <c r="E29" s="931"/>
      <c r="F29" s="931"/>
      <c r="G29" s="325">
        <v>75</v>
      </c>
      <c r="H29" s="325"/>
      <c r="I29" s="341">
        <v>8470</v>
      </c>
      <c r="J29" s="97"/>
      <c r="K29" s="98"/>
    </row>
    <row r="30" spans="1:11" ht="15" customHeight="1" x14ac:dyDescent="0.2">
      <c r="A30" s="326">
        <v>1999</v>
      </c>
      <c r="B30" s="50"/>
      <c r="C30" s="51"/>
      <c r="D30" s="327">
        <v>281722.55</v>
      </c>
      <c r="E30" s="340"/>
      <c r="F30" s="340"/>
      <c r="G30" s="325">
        <v>69</v>
      </c>
      <c r="H30" s="325"/>
      <c r="I30" s="341">
        <v>9070</v>
      </c>
      <c r="J30" s="97"/>
      <c r="K30" s="98"/>
    </row>
    <row r="31" spans="1:11" ht="15" customHeight="1" x14ac:dyDescent="0.2">
      <c r="A31" s="326">
        <v>2000</v>
      </c>
      <c r="B31" s="50"/>
      <c r="C31" s="51"/>
      <c r="D31" s="327">
        <v>278101.8</v>
      </c>
      <c r="E31" s="340"/>
      <c r="F31" s="340"/>
      <c r="G31" s="325">
        <v>83</v>
      </c>
      <c r="H31" s="325"/>
      <c r="I31" s="341">
        <v>10274.6</v>
      </c>
      <c r="J31" s="97"/>
      <c r="K31" s="98"/>
    </row>
    <row r="32" spans="1:11" ht="15" customHeight="1" x14ac:dyDescent="0.2">
      <c r="A32" s="326">
        <v>2001</v>
      </c>
      <c r="B32" s="50"/>
      <c r="C32" s="51"/>
      <c r="D32" s="327">
        <v>313135.65000000002</v>
      </c>
      <c r="E32" s="340"/>
      <c r="F32" s="340"/>
      <c r="G32" s="325">
        <v>74</v>
      </c>
      <c r="H32" s="325"/>
      <c r="I32" s="341">
        <v>8589.1</v>
      </c>
      <c r="J32" s="97"/>
      <c r="K32" s="98"/>
    </row>
    <row r="33" spans="1:13" ht="15" customHeight="1" x14ac:dyDescent="0.2">
      <c r="A33" s="914">
        <v>2002</v>
      </c>
      <c r="B33" s="50"/>
      <c r="C33" s="51"/>
      <c r="D33" s="327">
        <v>260708.6</v>
      </c>
      <c r="E33" s="340"/>
      <c r="F33" s="340"/>
      <c r="G33" s="325">
        <v>100</v>
      </c>
      <c r="H33" s="325"/>
      <c r="I33" s="341">
        <v>7248</v>
      </c>
      <c r="J33" s="97"/>
      <c r="K33" s="98"/>
      <c r="M33" s="278"/>
    </row>
    <row r="34" spans="1:13" ht="15" customHeight="1" x14ac:dyDescent="0.2">
      <c r="A34" s="8"/>
      <c r="B34" s="42"/>
      <c r="C34" s="42"/>
      <c r="D34" s="337"/>
      <c r="E34" s="338"/>
      <c r="F34" s="338"/>
      <c r="G34" s="1"/>
      <c r="H34" s="1"/>
      <c r="I34" s="339"/>
      <c r="J34" s="339"/>
      <c r="K34" s="339"/>
      <c r="M34" s="278"/>
    </row>
    <row r="35" spans="1:13" ht="17.100000000000001" customHeight="1" x14ac:dyDescent="0.2">
      <c r="A35" s="42"/>
      <c r="B35" s="42"/>
      <c r="C35" s="42"/>
      <c r="D35" s="42"/>
      <c r="E35" s="42"/>
      <c r="F35" s="42"/>
      <c r="G35" s="42"/>
      <c r="H35" s="42"/>
      <c r="I35" s="42"/>
      <c r="J35" s="42"/>
      <c r="K35" s="42"/>
    </row>
    <row r="36" spans="1:13" ht="15" customHeight="1" x14ac:dyDescent="0.2">
      <c r="A36" s="499" t="s">
        <v>343</v>
      </c>
      <c r="B36" s="500"/>
      <c r="C36" s="500"/>
      <c r="D36" s="500"/>
      <c r="E36" s="500"/>
      <c r="F36" s="565"/>
      <c r="G36" s="566">
        <v>1998</v>
      </c>
      <c r="H36" s="566">
        <v>1999</v>
      </c>
      <c r="I36" s="593">
        <v>2000</v>
      </c>
      <c r="J36" s="593">
        <v>2001</v>
      </c>
      <c r="K36" s="697">
        <v>2002</v>
      </c>
    </row>
    <row r="37" spans="1:13" s="42" customFormat="1" ht="15" customHeight="1" x14ac:dyDescent="0.2">
      <c r="A37" s="43" t="s">
        <v>344</v>
      </c>
      <c r="B37" s="23"/>
      <c r="C37" s="23"/>
      <c r="D37" s="23"/>
      <c r="E37" s="23"/>
      <c r="F37" s="93"/>
      <c r="G37" s="95">
        <v>196</v>
      </c>
      <c r="H37" s="441">
        <v>164</v>
      </c>
      <c r="I37" s="95">
        <v>121</v>
      </c>
      <c r="J37" s="95">
        <v>203</v>
      </c>
      <c r="K37" s="95">
        <v>164</v>
      </c>
    </row>
    <row r="38" spans="1:13" s="42" customFormat="1" ht="15" customHeight="1" x14ac:dyDescent="0.2">
      <c r="A38" s="43" t="s">
        <v>345</v>
      </c>
      <c r="B38" s="23"/>
      <c r="C38" s="23"/>
      <c r="D38" s="23"/>
      <c r="E38" s="23"/>
      <c r="F38" s="93"/>
      <c r="G38" s="95">
        <v>59</v>
      </c>
      <c r="H38" s="441">
        <v>26</v>
      </c>
      <c r="I38" s="95">
        <v>12</v>
      </c>
      <c r="J38" s="95">
        <v>19</v>
      </c>
      <c r="K38" s="95">
        <v>19</v>
      </c>
    </row>
    <row r="39" spans="1:13" s="42" customFormat="1" ht="15" customHeight="1" x14ac:dyDescent="0.2">
      <c r="A39" s="43" t="s">
        <v>346</v>
      </c>
      <c r="B39" s="23"/>
      <c r="C39" s="23"/>
      <c r="D39" s="23"/>
      <c r="E39" s="23"/>
      <c r="F39" s="93"/>
      <c r="G39" s="95">
        <v>8</v>
      </c>
      <c r="H39" s="441">
        <v>3</v>
      </c>
      <c r="I39" s="95">
        <v>36</v>
      </c>
      <c r="J39" s="95">
        <v>36</v>
      </c>
      <c r="K39" s="95">
        <v>60</v>
      </c>
    </row>
    <row r="40" spans="1:13" s="42" customFormat="1" ht="15" customHeight="1" x14ac:dyDescent="0.2">
      <c r="A40" s="43" t="s">
        <v>856</v>
      </c>
      <c r="B40" s="23"/>
      <c r="C40" s="23"/>
      <c r="D40" s="23"/>
      <c r="E40" s="23"/>
      <c r="F40" s="93"/>
      <c r="G40" s="95">
        <v>41</v>
      </c>
      <c r="H40" s="441">
        <v>18</v>
      </c>
      <c r="I40" s="95">
        <v>72</v>
      </c>
      <c r="J40" s="95">
        <v>99</v>
      </c>
      <c r="K40" s="95">
        <v>151</v>
      </c>
    </row>
    <row r="41" spans="1:13" s="42" customFormat="1" ht="15" customHeight="1" x14ac:dyDescent="0.2">
      <c r="A41" s="43" t="s">
        <v>347</v>
      </c>
      <c r="B41" s="23"/>
      <c r="C41" s="23"/>
      <c r="D41" s="23"/>
      <c r="E41" s="23"/>
      <c r="F41" s="57"/>
      <c r="G41" s="95">
        <v>2243</v>
      </c>
      <c r="H41" s="441">
        <v>1886</v>
      </c>
      <c r="I41" s="95">
        <v>2110</v>
      </c>
      <c r="J41" s="95">
        <v>2548</v>
      </c>
      <c r="K41" s="95">
        <v>2313</v>
      </c>
    </row>
    <row r="42" spans="1:13" ht="15" customHeight="1" x14ac:dyDescent="0.2">
      <c r="A42" s="42"/>
      <c r="B42" s="42"/>
      <c r="C42" s="42"/>
      <c r="D42" s="42"/>
      <c r="E42" s="42"/>
      <c r="F42" s="42"/>
      <c r="G42" s="42"/>
      <c r="H42" s="42"/>
      <c r="I42" s="42"/>
      <c r="J42" s="42"/>
      <c r="K42" s="42"/>
    </row>
    <row r="43" spans="1:13" ht="15" customHeight="1" x14ac:dyDescent="0.2"/>
    <row r="44" spans="1:13" ht="15" customHeight="1" x14ac:dyDescent="0.2">
      <c r="A44" s="499" t="s">
        <v>348</v>
      </c>
      <c r="B44" s="500"/>
      <c r="C44" s="500"/>
      <c r="D44" s="500"/>
      <c r="E44" s="500"/>
      <c r="F44" s="756">
        <v>2000</v>
      </c>
      <c r="G44" s="512"/>
      <c r="H44" s="698">
        <v>2001</v>
      </c>
      <c r="I44" s="512"/>
      <c r="J44" s="699">
        <v>2002</v>
      </c>
      <c r="K44" s="512"/>
    </row>
    <row r="45" spans="1:13" ht="15" customHeight="1" x14ac:dyDescent="0.2">
      <c r="A45" s="43" t="s">
        <v>349</v>
      </c>
      <c r="B45" s="23"/>
      <c r="C45" s="23"/>
      <c r="D45" s="23"/>
      <c r="E45" s="23"/>
      <c r="F45" s="21">
        <v>306</v>
      </c>
      <c r="G45" s="22"/>
      <c r="H45" s="47">
        <v>334</v>
      </c>
      <c r="I45" s="22"/>
      <c r="J45" s="47">
        <v>310</v>
      </c>
      <c r="K45" s="22"/>
    </row>
    <row r="46" spans="1:13" ht="15" customHeight="1" x14ac:dyDescent="0.2">
      <c r="A46" s="43" t="s">
        <v>201</v>
      </c>
      <c r="B46" s="23"/>
      <c r="C46" s="23"/>
      <c r="D46" s="23"/>
      <c r="E46" s="16"/>
      <c r="F46" s="915">
        <v>28720</v>
      </c>
      <c r="G46" s="92"/>
      <c r="H46" s="91">
        <v>30932</v>
      </c>
      <c r="I46" s="92"/>
      <c r="J46" s="91">
        <v>32003</v>
      </c>
      <c r="K46" s="92"/>
    </row>
    <row r="47" spans="1:13" ht="15" customHeight="1" x14ac:dyDescent="0.2"/>
  </sheetData>
  <phoneticPr fontId="15" type="noConversion"/>
  <pageMargins left="0.31496062992125984" right="0.51181102362204722" top="0.78740157480314965" bottom="0.74803149606299213" header="0.51181102362204722" footer="0.39370078740157483"/>
  <pageSetup paperSize="9" orientation="portrait" r:id="rId1"/>
  <headerFooter alignWithMargins="0">
    <oddFooter>&amp;C&amp;A</oddFooter>
  </headerFooter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9F3808-0E1E-40BF-A1CC-20D95F83E164}">
  <dimension ref="A1:J63"/>
  <sheetViews>
    <sheetView topLeftCell="A26" workbookViewId="0">
      <selection activeCell="G61" sqref="G61"/>
    </sheetView>
  </sheetViews>
  <sheetFormatPr baseColWidth="10" defaultRowHeight="12.75" x14ac:dyDescent="0.2"/>
  <cols>
    <col min="1" max="10" width="8.7109375" customWidth="1"/>
    <col min="11" max="14" width="8.85546875" customWidth="1"/>
  </cols>
  <sheetData>
    <row r="1" spans="1:10" ht="15" customHeight="1" x14ac:dyDescent="0.2">
      <c r="A1" s="12"/>
    </row>
    <row r="2" spans="1:10" ht="13.5" customHeight="1" x14ac:dyDescent="0.2"/>
    <row r="3" spans="1:10" ht="15" customHeight="1" x14ac:dyDescent="0.2">
      <c r="A3" s="499" t="s">
        <v>350</v>
      </c>
      <c r="B3" s="500"/>
      <c r="C3" s="500"/>
      <c r="D3" s="500"/>
      <c r="E3" s="500"/>
      <c r="F3" s="530">
        <v>1998</v>
      </c>
      <c r="G3" s="530">
        <v>1999</v>
      </c>
      <c r="H3" s="531">
        <v>2000</v>
      </c>
      <c r="I3" s="531">
        <v>2001</v>
      </c>
      <c r="J3" s="532">
        <v>2002</v>
      </c>
    </row>
    <row r="4" spans="1:10" ht="15" customHeight="1" x14ac:dyDescent="0.2">
      <c r="A4" s="43" t="s">
        <v>351</v>
      </c>
      <c r="B4" s="23"/>
      <c r="C4" s="23"/>
      <c r="D4" s="23"/>
      <c r="E4" s="23"/>
      <c r="F4" s="69">
        <v>25</v>
      </c>
      <c r="G4" s="442">
        <v>13</v>
      </c>
      <c r="H4" s="69">
        <v>24</v>
      </c>
      <c r="I4" s="69">
        <v>23</v>
      </c>
      <c r="J4" s="69">
        <v>19</v>
      </c>
    </row>
    <row r="5" spans="1:10" ht="15" customHeight="1" x14ac:dyDescent="0.2">
      <c r="A5" s="43" t="s">
        <v>352</v>
      </c>
      <c r="B5" s="23"/>
      <c r="C5" s="23"/>
      <c r="D5" s="23"/>
      <c r="E5" s="23"/>
      <c r="F5" s="69">
        <v>6</v>
      </c>
      <c r="G5" s="442">
        <v>18</v>
      </c>
      <c r="H5" s="69">
        <v>11</v>
      </c>
      <c r="I5" s="69">
        <v>13</v>
      </c>
      <c r="J5" s="69">
        <v>15</v>
      </c>
    </row>
    <row r="6" spans="1:10" ht="15" customHeight="1" x14ac:dyDescent="0.2">
      <c r="A6" s="43" t="s">
        <v>353</v>
      </c>
      <c r="B6" s="23"/>
      <c r="C6" s="23"/>
      <c r="D6" s="23"/>
      <c r="E6" s="23"/>
      <c r="F6" s="69">
        <v>14</v>
      </c>
      <c r="G6" s="442">
        <v>13</v>
      </c>
      <c r="H6" s="69">
        <v>14</v>
      </c>
      <c r="I6" s="69">
        <v>28</v>
      </c>
      <c r="J6" s="69">
        <v>21</v>
      </c>
    </row>
    <row r="7" spans="1:10" ht="15" customHeight="1" x14ac:dyDescent="0.2">
      <c r="A7" s="43" t="s">
        <v>354</v>
      </c>
      <c r="B7" s="23"/>
      <c r="C7" s="23"/>
      <c r="D7" s="23"/>
      <c r="E7" s="23"/>
      <c r="F7" s="69">
        <v>10</v>
      </c>
      <c r="G7" s="442">
        <v>15</v>
      </c>
      <c r="H7" s="69">
        <v>7</v>
      </c>
      <c r="I7" s="69">
        <v>9</v>
      </c>
      <c r="J7" s="69">
        <v>14</v>
      </c>
    </row>
    <row r="8" spans="1:10" ht="15" customHeight="1" x14ac:dyDescent="0.2">
      <c r="A8" s="43" t="s">
        <v>355</v>
      </c>
      <c r="B8" s="23"/>
      <c r="C8" s="23"/>
      <c r="D8" s="23"/>
      <c r="E8" s="23"/>
      <c r="F8" s="69">
        <v>35</v>
      </c>
      <c r="G8" s="442">
        <v>40</v>
      </c>
      <c r="H8" s="69">
        <v>40</v>
      </c>
      <c r="I8" s="69">
        <v>42</v>
      </c>
      <c r="J8" s="69">
        <v>49</v>
      </c>
    </row>
    <row r="9" spans="1:10" ht="15" customHeight="1" x14ac:dyDescent="0.2">
      <c r="A9" s="43" t="s">
        <v>356</v>
      </c>
      <c r="B9" s="23"/>
      <c r="C9" s="23"/>
      <c r="D9" s="23"/>
      <c r="E9" s="23"/>
      <c r="F9" s="69">
        <v>0</v>
      </c>
      <c r="G9" s="442">
        <v>1</v>
      </c>
      <c r="H9" s="69">
        <v>1</v>
      </c>
      <c r="I9" s="69">
        <v>3</v>
      </c>
      <c r="J9" s="69">
        <v>1</v>
      </c>
    </row>
    <row r="10" spans="1:10" ht="15" customHeight="1" x14ac:dyDescent="0.2">
      <c r="A10" s="43" t="s">
        <v>357</v>
      </c>
      <c r="B10" s="23"/>
      <c r="C10" s="23"/>
      <c r="D10" s="23"/>
      <c r="E10" s="57"/>
      <c r="F10" s="93">
        <v>1</v>
      </c>
      <c r="G10" s="443">
        <v>2</v>
      </c>
      <c r="H10" s="93">
        <v>2</v>
      </c>
      <c r="I10" s="93">
        <v>3</v>
      </c>
      <c r="J10" s="93">
        <v>2</v>
      </c>
    </row>
    <row r="11" spans="1:10" ht="15" customHeight="1" thickBot="1" x14ac:dyDescent="0.25">
      <c r="A11" s="43" t="s">
        <v>784</v>
      </c>
      <c r="B11" s="23"/>
      <c r="C11" s="23"/>
      <c r="D11" s="23"/>
      <c r="E11" s="23"/>
      <c r="F11" s="101">
        <v>1</v>
      </c>
      <c r="G11" s="444">
        <v>3</v>
      </c>
      <c r="H11" s="101">
        <v>4</v>
      </c>
      <c r="I11" s="101">
        <v>2</v>
      </c>
      <c r="J11" s="101">
        <v>1</v>
      </c>
    </row>
    <row r="12" spans="1:10" ht="15" customHeight="1" x14ac:dyDescent="0.2">
      <c r="A12" s="43"/>
      <c r="B12" s="23"/>
      <c r="C12" s="23"/>
      <c r="D12" s="23"/>
      <c r="E12" s="16" t="s">
        <v>49</v>
      </c>
      <c r="F12" s="69">
        <v>92</v>
      </c>
      <c r="G12" s="442">
        <v>105</v>
      </c>
      <c r="H12" s="69">
        <f>SUM(H4:H11)</f>
        <v>103</v>
      </c>
      <c r="I12" s="69">
        <f>SUM(I4:I11)</f>
        <v>123</v>
      </c>
      <c r="J12" s="69">
        <f>SUM(J4:J11)</f>
        <v>122</v>
      </c>
    </row>
    <row r="13" spans="1:10" ht="15" customHeight="1" x14ac:dyDescent="0.2">
      <c r="A13" s="480" t="s">
        <v>358</v>
      </c>
      <c r="B13" s="490"/>
      <c r="C13" s="490"/>
      <c r="D13" s="490"/>
      <c r="E13" s="481"/>
      <c r="F13" s="93">
        <v>64428</v>
      </c>
      <c r="G13" s="443">
        <v>80857</v>
      </c>
      <c r="H13" s="93">
        <v>75036</v>
      </c>
      <c r="I13" s="93">
        <v>70326</v>
      </c>
      <c r="J13" s="93">
        <v>68936</v>
      </c>
    </row>
    <row r="14" spans="1:10" ht="15" customHeight="1" x14ac:dyDescent="0.2">
      <c r="A14" s="42"/>
      <c r="B14" s="42"/>
      <c r="C14" s="42"/>
      <c r="D14" s="42"/>
      <c r="E14" s="42"/>
      <c r="F14" s="42"/>
      <c r="G14" s="42"/>
      <c r="H14" s="42"/>
      <c r="I14" s="42"/>
      <c r="J14" s="42"/>
    </row>
    <row r="15" spans="1:10" ht="15" customHeight="1" x14ac:dyDescent="0.2">
      <c r="A15" s="42"/>
      <c r="B15" s="42"/>
      <c r="C15" s="42"/>
      <c r="D15" s="42"/>
      <c r="E15" s="42"/>
      <c r="F15" s="42"/>
      <c r="G15" s="42"/>
      <c r="H15" s="42"/>
      <c r="I15" s="42"/>
      <c r="J15" s="42"/>
    </row>
    <row r="16" spans="1:10" ht="15" customHeight="1" x14ac:dyDescent="0.2">
      <c r="A16" s="42"/>
      <c r="B16" s="42"/>
      <c r="C16" s="42"/>
      <c r="D16" s="42"/>
      <c r="E16" s="42"/>
      <c r="F16" s="42"/>
      <c r="G16" s="42"/>
      <c r="H16" s="42"/>
      <c r="I16" s="42"/>
      <c r="J16" s="42"/>
    </row>
    <row r="17" spans="1:10" ht="15" customHeight="1" x14ac:dyDescent="0.2">
      <c r="A17" s="105"/>
      <c r="B17" s="42"/>
      <c r="C17" s="42"/>
      <c r="D17" s="42"/>
      <c r="E17" s="42"/>
      <c r="F17" s="42"/>
      <c r="G17" s="42"/>
      <c r="H17" s="42"/>
      <c r="I17" s="42"/>
      <c r="J17" s="42"/>
    </row>
    <row r="18" spans="1:10" ht="8.1" customHeight="1" x14ac:dyDescent="0.2">
      <c r="A18" s="42"/>
      <c r="B18" s="42"/>
      <c r="C18" s="42"/>
      <c r="D18" s="42"/>
      <c r="E18" s="42"/>
      <c r="F18" s="42"/>
      <c r="G18" s="42"/>
      <c r="H18" s="42"/>
      <c r="I18" s="42"/>
      <c r="J18" s="42"/>
    </row>
    <row r="19" spans="1:10" s="42" customFormat="1" ht="15" customHeight="1" x14ac:dyDescent="0.2">
      <c r="A19" s="499" t="s">
        <v>857</v>
      </c>
      <c r="B19" s="500"/>
      <c r="C19" s="500"/>
      <c r="D19" s="500"/>
      <c r="E19" s="500"/>
      <c r="F19" s="500"/>
      <c r="G19" s="505" t="s">
        <v>359</v>
      </c>
      <c r="H19" s="537"/>
      <c r="I19" s="505" t="s">
        <v>360</v>
      </c>
      <c r="J19" s="506"/>
    </row>
    <row r="20" spans="1:10" s="42" customFormat="1" ht="15" customHeight="1" x14ac:dyDescent="0.2">
      <c r="A20" s="43" t="s">
        <v>361</v>
      </c>
      <c r="B20" s="23"/>
      <c r="C20" s="23"/>
      <c r="D20" s="23"/>
      <c r="E20" s="23"/>
      <c r="F20" s="23"/>
      <c r="G20" s="389">
        <v>13</v>
      </c>
      <c r="H20" s="388"/>
      <c r="I20" s="99">
        <v>14</v>
      </c>
      <c r="J20" s="100"/>
    </row>
    <row r="21" spans="1:10" s="42" customFormat="1" ht="15" customHeight="1" x14ac:dyDescent="0.2">
      <c r="A21" s="43" t="s">
        <v>362</v>
      </c>
      <c r="B21" s="23"/>
      <c r="C21" s="23"/>
      <c r="D21" s="23"/>
      <c r="E21" s="23"/>
      <c r="F21" s="23"/>
      <c r="G21" s="389">
        <v>141</v>
      </c>
      <c r="H21" s="388"/>
      <c r="I21" s="99">
        <v>182</v>
      </c>
      <c r="J21" s="100"/>
    </row>
    <row r="22" spans="1:10" s="42" customFormat="1" ht="15" customHeight="1" x14ac:dyDescent="0.2">
      <c r="A22" s="43" t="s">
        <v>363</v>
      </c>
      <c r="B22" s="23"/>
      <c r="C22" s="23"/>
      <c r="D22" s="23"/>
      <c r="E22" s="23"/>
      <c r="F22" s="23"/>
      <c r="G22" s="389">
        <v>13</v>
      </c>
      <c r="H22" s="388"/>
      <c r="I22" s="99">
        <v>7</v>
      </c>
      <c r="J22" s="100"/>
    </row>
    <row r="23" spans="1:10" s="42" customFormat="1" ht="15" customHeight="1" x14ac:dyDescent="0.2">
      <c r="A23" s="43" t="s">
        <v>364</v>
      </c>
      <c r="B23" s="23"/>
      <c r="C23" s="23"/>
      <c r="D23" s="23"/>
      <c r="E23" s="23"/>
      <c r="F23" s="23"/>
      <c r="G23" s="389">
        <v>32</v>
      </c>
      <c r="H23" s="388"/>
      <c r="I23" s="99">
        <v>25</v>
      </c>
      <c r="J23" s="100"/>
    </row>
    <row r="24" spans="1:10" s="42" customFormat="1" ht="15" customHeight="1" x14ac:dyDescent="0.2">
      <c r="A24" s="43" t="s">
        <v>365</v>
      </c>
      <c r="B24" s="23"/>
      <c r="C24" s="23"/>
      <c r="D24" s="23"/>
      <c r="E24" s="23"/>
      <c r="F24" s="23"/>
      <c r="G24" s="389">
        <v>0</v>
      </c>
      <c r="H24" s="388"/>
      <c r="I24" s="99">
        <v>1</v>
      </c>
      <c r="J24" s="100"/>
    </row>
    <row r="25" spans="1:10" s="42" customFormat="1" ht="15" customHeight="1" x14ac:dyDescent="0.2">
      <c r="A25" s="43" t="s">
        <v>366</v>
      </c>
      <c r="B25" s="23"/>
      <c r="C25" s="23"/>
      <c r="D25" s="23"/>
      <c r="E25" s="23"/>
      <c r="F25" s="23"/>
      <c r="G25" s="389">
        <v>87</v>
      </c>
      <c r="H25" s="388"/>
      <c r="I25" s="99">
        <v>79</v>
      </c>
      <c r="J25" s="100"/>
    </row>
    <row r="26" spans="1:10" s="42" customFormat="1" ht="15" customHeight="1" x14ac:dyDescent="0.2">
      <c r="A26" s="43" t="s">
        <v>367</v>
      </c>
      <c r="B26" s="23"/>
      <c r="C26" s="23"/>
      <c r="D26" s="23"/>
      <c r="E26" s="23"/>
      <c r="F26" s="23"/>
      <c r="G26" s="389">
        <v>41</v>
      </c>
      <c r="H26" s="388"/>
      <c r="I26" s="99">
        <v>50</v>
      </c>
      <c r="J26" s="100"/>
    </row>
    <row r="27" spans="1:10" s="42" customFormat="1" ht="15" customHeight="1" x14ac:dyDescent="0.2">
      <c r="A27" s="43" t="s">
        <v>368</v>
      </c>
      <c r="B27" s="23"/>
      <c r="C27" s="23"/>
      <c r="D27" s="23"/>
      <c r="E27" s="23"/>
      <c r="F27" s="23"/>
      <c r="G27" s="389">
        <v>32</v>
      </c>
      <c r="H27" s="388"/>
      <c r="I27" s="99">
        <v>38</v>
      </c>
      <c r="J27" s="100"/>
    </row>
    <row r="28" spans="1:10" s="42" customFormat="1" ht="15" customHeight="1" thickBot="1" x14ac:dyDescent="0.25">
      <c r="A28" s="43" t="s">
        <v>369</v>
      </c>
      <c r="B28" s="23"/>
      <c r="C28" s="23"/>
      <c r="D28" s="23"/>
      <c r="E28" s="23"/>
      <c r="F28" s="23"/>
      <c r="G28" s="448"/>
      <c r="H28" s="449">
        <v>171</v>
      </c>
      <c r="I28" s="450"/>
      <c r="J28" s="451" t="s">
        <v>533</v>
      </c>
    </row>
    <row r="29" spans="1:10" ht="15" customHeight="1" x14ac:dyDescent="0.2">
      <c r="A29" s="43"/>
      <c r="B29" s="23"/>
      <c r="C29" s="23"/>
      <c r="D29" s="23"/>
      <c r="E29" s="23"/>
      <c r="F29" s="16" t="s">
        <v>49</v>
      </c>
      <c r="G29" s="389">
        <v>359</v>
      </c>
      <c r="H29" s="390">
        <v>530</v>
      </c>
      <c r="I29" s="99">
        <f>SUM(I20:I28)</f>
        <v>396</v>
      </c>
      <c r="J29" s="100"/>
    </row>
    <row r="30" spans="1:10" ht="15" customHeight="1" x14ac:dyDescent="0.2"/>
    <row r="31" spans="1:10" ht="15" customHeight="1" x14ac:dyDescent="0.2"/>
    <row r="32" spans="1:10" ht="15" customHeight="1" x14ac:dyDescent="0.2"/>
    <row r="33" spans="1:10" ht="15" customHeight="1" x14ac:dyDescent="0.2">
      <c r="A33" s="12"/>
    </row>
    <row r="34" spans="1:10" ht="8.1" customHeight="1" x14ac:dyDescent="0.2"/>
    <row r="35" spans="1:10" ht="15" customHeight="1" x14ac:dyDescent="0.2">
      <c r="A35" s="499" t="s">
        <v>370</v>
      </c>
      <c r="B35" s="500"/>
      <c r="C35" s="500"/>
      <c r="D35" s="500"/>
      <c r="E35" s="500"/>
      <c r="F35" s="500"/>
      <c r="G35" s="530">
        <v>1999</v>
      </c>
      <c r="H35" s="531">
        <v>2000</v>
      </c>
      <c r="I35" s="531">
        <v>2001</v>
      </c>
      <c r="J35" s="700">
        <v>2002</v>
      </c>
    </row>
    <row r="36" spans="1:10" ht="15" customHeight="1" x14ac:dyDescent="0.2">
      <c r="A36" s="43" t="s">
        <v>371</v>
      </c>
      <c r="B36" s="23"/>
      <c r="C36" s="23"/>
      <c r="D36" s="23"/>
      <c r="E36" s="23"/>
      <c r="F36" s="23"/>
      <c r="G36" s="445">
        <v>824</v>
      </c>
      <c r="H36" s="126">
        <v>786</v>
      </c>
      <c r="I36" s="126">
        <v>749</v>
      </c>
      <c r="J36" s="126">
        <v>754</v>
      </c>
    </row>
    <row r="37" spans="1:10" ht="15" customHeight="1" x14ac:dyDescent="0.2">
      <c r="A37" s="43" t="s">
        <v>372</v>
      </c>
      <c r="B37" s="23"/>
      <c r="C37" s="23"/>
      <c r="D37" s="23"/>
      <c r="E37" s="23"/>
      <c r="F37" s="23"/>
      <c r="G37" s="445">
        <v>4</v>
      </c>
      <c r="H37" s="126">
        <v>3</v>
      </c>
      <c r="I37" s="126">
        <v>3</v>
      </c>
      <c r="J37" s="126">
        <v>2</v>
      </c>
    </row>
    <row r="38" spans="1:10" ht="15" customHeight="1" thickBot="1" x14ac:dyDescent="0.25">
      <c r="A38" s="43" t="s">
        <v>373</v>
      </c>
      <c r="B38" s="23"/>
      <c r="C38" s="23"/>
      <c r="D38" s="23"/>
      <c r="E38" s="23"/>
      <c r="F38" s="23"/>
      <c r="G38" s="446">
        <v>645</v>
      </c>
      <c r="H38" s="198">
        <v>656</v>
      </c>
      <c r="I38" s="198">
        <v>624</v>
      </c>
      <c r="J38" s="198">
        <v>686</v>
      </c>
    </row>
    <row r="39" spans="1:10" ht="15" customHeight="1" x14ac:dyDescent="0.2">
      <c r="A39" s="43"/>
      <c r="B39" s="23"/>
      <c r="C39" s="23"/>
      <c r="D39" s="23"/>
      <c r="E39" s="23"/>
      <c r="F39" s="16" t="s">
        <v>49</v>
      </c>
      <c r="G39" s="445">
        <f>SUM(G36:G38)</f>
        <v>1473</v>
      </c>
      <c r="H39" s="126">
        <f>SUM(H36:H38)</f>
        <v>1445</v>
      </c>
      <c r="I39" s="126">
        <f>SUM(I36:I38)</f>
        <v>1376</v>
      </c>
      <c r="J39" s="126">
        <f>SUM(J36:J38)</f>
        <v>1442</v>
      </c>
    </row>
    <row r="40" spans="1:10" ht="15" customHeight="1" x14ac:dyDescent="0.2">
      <c r="A40" s="42"/>
      <c r="B40" s="42"/>
      <c r="C40" s="42"/>
      <c r="D40" s="42"/>
      <c r="E40" s="42"/>
      <c r="F40" s="42"/>
      <c r="G40" s="42"/>
      <c r="H40" s="42"/>
      <c r="I40" s="447"/>
      <c r="J40" s="42"/>
    </row>
    <row r="41" spans="1:10" ht="15" customHeight="1" x14ac:dyDescent="0.2">
      <c r="A41" s="499" t="s">
        <v>374</v>
      </c>
      <c r="B41" s="500"/>
      <c r="C41" s="500"/>
      <c r="D41" s="500"/>
      <c r="E41" s="500"/>
      <c r="F41" s="500"/>
      <c r="G41" s="530">
        <v>1999</v>
      </c>
      <c r="H41" s="531">
        <v>2000</v>
      </c>
      <c r="I41" s="531">
        <v>2001</v>
      </c>
      <c r="J41" s="700">
        <v>2002</v>
      </c>
    </row>
    <row r="42" spans="1:10" ht="15" customHeight="1" x14ac:dyDescent="0.2">
      <c r="A42" s="43" t="s">
        <v>375</v>
      </c>
      <c r="B42" s="23"/>
      <c r="C42" s="23"/>
      <c r="D42" s="23"/>
      <c r="E42" s="23"/>
      <c r="F42" s="23"/>
      <c r="G42" s="445">
        <v>22</v>
      </c>
      <c r="H42" s="126">
        <v>19</v>
      </c>
      <c r="I42" s="126">
        <v>31</v>
      </c>
      <c r="J42" s="126">
        <v>26</v>
      </c>
    </row>
    <row r="43" spans="1:10" ht="15" customHeight="1" x14ac:dyDescent="0.2">
      <c r="A43" s="43" t="s">
        <v>376</v>
      </c>
      <c r="B43" s="23"/>
      <c r="C43" s="23"/>
      <c r="D43" s="23"/>
      <c r="E43" s="23"/>
      <c r="F43" s="23"/>
      <c r="G43" s="445">
        <v>1</v>
      </c>
      <c r="H43" s="126">
        <v>0</v>
      </c>
      <c r="I43" s="126">
        <v>3</v>
      </c>
      <c r="J43" s="126">
        <v>1</v>
      </c>
    </row>
    <row r="44" spans="1:10" ht="15" customHeight="1" thickBot="1" x14ac:dyDescent="0.25">
      <c r="A44" s="43" t="s">
        <v>377</v>
      </c>
      <c r="B44" s="23"/>
      <c r="C44" s="23"/>
      <c r="D44" s="23"/>
      <c r="E44" s="23"/>
      <c r="F44" s="23"/>
      <c r="G44" s="446">
        <v>3</v>
      </c>
      <c r="H44" s="198">
        <v>3</v>
      </c>
      <c r="I44" s="198">
        <v>4</v>
      </c>
      <c r="J44" s="198">
        <v>6</v>
      </c>
    </row>
    <row r="45" spans="1:10" ht="15" customHeight="1" x14ac:dyDescent="0.2">
      <c r="A45" s="43"/>
      <c r="B45" s="23"/>
      <c r="C45" s="23"/>
      <c r="D45" s="23"/>
      <c r="E45" s="23"/>
      <c r="F45" s="16" t="s">
        <v>49</v>
      </c>
      <c r="G45" s="445">
        <f>SUM(G42:G44)</f>
        <v>26</v>
      </c>
      <c r="H45" s="126">
        <f>SUM(H42:H44)</f>
        <v>22</v>
      </c>
      <c r="I45" s="126">
        <f>SUM(I42:I44)</f>
        <v>38</v>
      </c>
      <c r="J45" s="126">
        <f>SUM(J42:J44)</f>
        <v>33</v>
      </c>
    </row>
    <row r="46" spans="1:10" ht="15" customHeight="1" x14ac:dyDescent="0.2">
      <c r="A46" s="42"/>
      <c r="B46" s="42"/>
      <c r="C46" s="42"/>
      <c r="D46" s="42"/>
      <c r="E46" s="42"/>
      <c r="F46" s="42"/>
      <c r="G46" s="42"/>
      <c r="H46" s="42"/>
      <c r="I46" s="447"/>
      <c r="J46" s="42"/>
    </row>
    <row r="47" spans="1:10" ht="15" customHeight="1" x14ac:dyDescent="0.2">
      <c r="A47" s="499" t="s">
        <v>378</v>
      </c>
      <c r="B47" s="500"/>
      <c r="C47" s="500"/>
      <c r="D47" s="500"/>
      <c r="E47" s="500"/>
      <c r="F47" s="500"/>
      <c r="G47" s="530">
        <v>1999</v>
      </c>
      <c r="H47" s="531">
        <v>2000</v>
      </c>
      <c r="I47" s="531">
        <v>2001</v>
      </c>
      <c r="J47" s="700">
        <v>2002</v>
      </c>
    </row>
    <row r="48" spans="1:10" ht="15" customHeight="1" x14ac:dyDescent="0.2">
      <c r="A48" s="43" t="s">
        <v>379</v>
      </c>
      <c r="B48" s="23"/>
      <c r="C48" s="23"/>
      <c r="D48" s="23"/>
      <c r="E48" s="23"/>
      <c r="F48" s="23"/>
      <c r="G48" s="445">
        <v>31</v>
      </c>
      <c r="H48" s="126">
        <v>28</v>
      </c>
      <c r="I48" s="126">
        <v>25</v>
      </c>
      <c r="J48" s="126">
        <v>29</v>
      </c>
    </row>
    <row r="49" spans="1:10" ht="15" customHeight="1" x14ac:dyDescent="0.2">
      <c r="A49" s="42"/>
      <c r="B49" s="42"/>
      <c r="C49" s="42"/>
      <c r="D49" s="42"/>
      <c r="E49" s="42"/>
      <c r="F49" s="42"/>
      <c r="G49" s="42"/>
      <c r="H49" s="42"/>
      <c r="I49" s="42"/>
      <c r="J49" s="42"/>
    </row>
    <row r="50" spans="1:10" ht="15" customHeight="1" x14ac:dyDescent="0.2">
      <c r="A50" s="42"/>
      <c r="B50" s="42"/>
      <c r="C50" s="42"/>
      <c r="D50" s="42"/>
      <c r="E50" s="42"/>
      <c r="F50" s="42"/>
      <c r="G50" s="42"/>
      <c r="H50" s="42"/>
      <c r="I50" s="42"/>
      <c r="J50" s="42"/>
    </row>
    <row r="51" spans="1:10" ht="15" customHeight="1" x14ac:dyDescent="0.2">
      <c r="A51" s="42"/>
      <c r="B51" s="42"/>
      <c r="C51" s="42"/>
      <c r="D51" s="42"/>
      <c r="E51" s="42"/>
      <c r="F51" s="42"/>
      <c r="G51" s="42"/>
      <c r="H51" s="42"/>
      <c r="I51" s="42"/>
      <c r="J51" s="42"/>
    </row>
    <row r="52" spans="1:10" ht="15" customHeight="1" x14ac:dyDescent="0.2">
      <c r="A52" s="42"/>
      <c r="B52" s="42"/>
      <c r="C52" s="42"/>
      <c r="D52" s="42"/>
      <c r="E52" s="42"/>
      <c r="F52" s="42"/>
      <c r="G52" s="42"/>
      <c r="H52" s="42"/>
      <c r="I52" s="42"/>
      <c r="J52" s="42"/>
    </row>
    <row r="53" spans="1:10" ht="15" customHeight="1" x14ac:dyDescent="0.2">
      <c r="A53" s="42"/>
      <c r="B53" s="42"/>
      <c r="C53" s="42"/>
      <c r="D53" s="42"/>
      <c r="E53" s="42"/>
      <c r="F53" s="42"/>
      <c r="G53" s="42"/>
      <c r="H53" s="42"/>
      <c r="I53" s="42"/>
      <c r="J53" s="42"/>
    </row>
    <row r="54" spans="1:10" ht="15" customHeight="1" x14ac:dyDescent="0.2"/>
    <row r="55" spans="1:10" ht="15" customHeight="1" x14ac:dyDescent="0.2"/>
    <row r="56" spans="1:10" ht="15" customHeight="1" x14ac:dyDescent="0.2"/>
    <row r="57" spans="1:10" ht="15" customHeight="1" x14ac:dyDescent="0.2"/>
    <row r="58" spans="1:10" ht="15" customHeight="1" x14ac:dyDescent="0.2"/>
    <row r="59" spans="1:10" ht="15" customHeight="1" x14ac:dyDescent="0.2"/>
    <row r="60" spans="1:10" ht="15" customHeight="1" x14ac:dyDescent="0.2"/>
    <row r="61" spans="1:10" ht="15" customHeight="1" x14ac:dyDescent="0.2"/>
    <row r="62" spans="1:10" ht="15" customHeight="1" x14ac:dyDescent="0.2"/>
    <row r="63" spans="1:10" ht="15" customHeight="1" x14ac:dyDescent="0.2"/>
  </sheetData>
  <phoneticPr fontId="15" type="noConversion"/>
  <pageMargins left="0.31496062992125984" right="0.51181102362204722" top="0.78740157480314965" bottom="0.74803149606299213" header="0.51181102362204722" footer="0.39370078740157483"/>
  <pageSetup paperSize="9" orientation="portrait" r:id="rId1"/>
  <headerFooter alignWithMargins="0">
    <oddFooter>&amp;C&amp;A</oddFooter>
  </headerFooter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74CACF-C776-4EA2-9B66-32E05863D037}">
  <dimension ref="A1:K50"/>
  <sheetViews>
    <sheetView workbookViewId="0">
      <selection activeCell="G61" sqref="G61"/>
    </sheetView>
  </sheetViews>
  <sheetFormatPr baseColWidth="10" defaultRowHeight="12.75" x14ac:dyDescent="0.2"/>
  <cols>
    <col min="1" max="1" width="9.7109375" customWidth="1"/>
    <col min="2" max="2" width="8.7109375" customWidth="1"/>
    <col min="3" max="3" width="7.28515625" customWidth="1"/>
    <col min="4" max="6" width="7.7109375" customWidth="1"/>
    <col min="7" max="9" width="12.7109375" customWidth="1"/>
    <col min="10" max="12" width="7.7109375" customWidth="1"/>
  </cols>
  <sheetData>
    <row r="1" spans="1:11" ht="15" customHeight="1" x14ac:dyDescent="0.2"/>
    <row r="2" spans="1:11" ht="15" customHeight="1" x14ac:dyDescent="0.2">
      <c r="A2" s="12"/>
    </row>
    <row r="3" spans="1:11" ht="9.9499999999999993" customHeight="1" x14ac:dyDescent="0.2"/>
    <row r="4" spans="1:11" ht="15" customHeight="1" x14ac:dyDescent="0.2">
      <c r="A4" s="499"/>
      <c r="B4" s="500"/>
      <c r="C4" s="500"/>
      <c r="D4" s="500"/>
      <c r="E4" s="500"/>
      <c r="F4" s="500"/>
      <c r="G4" s="531">
        <v>2000</v>
      </c>
      <c r="H4" s="593">
        <v>2001</v>
      </c>
      <c r="I4" s="697">
        <v>2002</v>
      </c>
    </row>
    <row r="5" spans="1:11" ht="15" customHeight="1" x14ac:dyDescent="0.2">
      <c r="A5" s="43" t="s">
        <v>380</v>
      </c>
      <c r="B5" s="23"/>
      <c r="C5" s="23"/>
      <c r="D5" s="23"/>
      <c r="E5" s="23"/>
      <c r="F5" s="23"/>
      <c r="G5" s="62">
        <v>16</v>
      </c>
      <c r="H5" s="129">
        <v>18</v>
      </c>
      <c r="I5" s="129">
        <v>15</v>
      </c>
    </row>
    <row r="6" spans="1:11" ht="15" customHeight="1" x14ac:dyDescent="0.2">
      <c r="A6" s="43" t="s">
        <v>381</v>
      </c>
      <c r="B6" s="23"/>
      <c r="C6" s="23"/>
      <c r="D6" s="23"/>
      <c r="E6" s="23"/>
      <c r="F6" s="23"/>
      <c r="G6" s="62">
        <v>38</v>
      </c>
      <c r="H6" s="129">
        <v>43</v>
      </c>
      <c r="I6" s="129">
        <v>55</v>
      </c>
    </row>
    <row r="7" spans="1:11" ht="15" customHeight="1" x14ac:dyDescent="0.2">
      <c r="A7" s="43" t="s">
        <v>382</v>
      </c>
      <c r="B7" s="23"/>
      <c r="C7" s="23"/>
      <c r="D7" s="23"/>
      <c r="E7" s="23"/>
      <c r="F7" s="23"/>
      <c r="G7" s="62">
        <v>6</v>
      </c>
      <c r="H7" s="129">
        <v>7</v>
      </c>
      <c r="I7" s="129">
        <v>10</v>
      </c>
    </row>
    <row r="8" spans="1:11" ht="15" customHeight="1" x14ac:dyDescent="0.2">
      <c r="A8" s="43" t="s">
        <v>383</v>
      </c>
      <c r="B8" s="23"/>
      <c r="C8" s="23"/>
      <c r="D8" s="23"/>
      <c r="E8" s="23"/>
      <c r="F8" s="23"/>
      <c r="G8" s="62">
        <v>18</v>
      </c>
      <c r="H8" s="129">
        <v>23</v>
      </c>
      <c r="I8" s="129">
        <v>29</v>
      </c>
    </row>
    <row r="9" spans="1:11" ht="15" customHeight="1" x14ac:dyDescent="0.2">
      <c r="A9" s="43" t="s">
        <v>384</v>
      </c>
      <c r="B9" s="23"/>
      <c r="C9" s="23"/>
      <c r="D9" s="23"/>
      <c r="E9" s="23"/>
      <c r="F9" s="23"/>
      <c r="G9" s="62">
        <v>3</v>
      </c>
      <c r="H9" s="129">
        <v>8</v>
      </c>
      <c r="I9" s="129">
        <v>7</v>
      </c>
    </row>
    <row r="10" spans="1:11" ht="15" customHeight="1" x14ac:dyDescent="0.2">
      <c r="A10" s="42"/>
      <c r="B10" s="42"/>
      <c r="C10" s="42"/>
      <c r="D10" s="42"/>
      <c r="E10" s="42"/>
      <c r="F10" s="42"/>
      <c r="H10" s="133"/>
      <c r="I10" s="133"/>
      <c r="J10" s="133"/>
      <c r="K10" s="133"/>
    </row>
    <row r="11" spans="1:11" ht="15" customHeight="1" x14ac:dyDescent="0.2">
      <c r="A11" s="42"/>
      <c r="B11" s="42"/>
      <c r="C11" s="42"/>
      <c r="D11" s="42"/>
      <c r="E11" s="42"/>
      <c r="F11" s="42"/>
      <c r="G11" s="42"/>
      <c r="H11" s="42"/>
      <c r="I11" s="42"/>
      <c r="J11" s="42"/>
      <c r="K11" s="42"/>
    </row>
    <row r="12" spans="1:11" ht="15" customHeight="1" x14ac:dyDescent="0.2">
      <c r="A12" s="105"/>
      <c r="B12" s="42"/>
      <c r="C12" s="42"/>
      <c r="D12" s="42"/>
      <c r="E12" s="42"/>
      <c r="F12" s="42"/>
      <c r="G12" s="42"/>
      <c r="H12" s="42"/>
      <c r="I12" s="42"/>
      <c r="J12" s="42"/>
      <c r="K12" s="42"/>
    </row>
    <row r="13" spans="1:11" ht="15" customHeight="1" x14ac:dyDescent="0.2">
      <c r="A13" s="42"/>
      <c r="B13" s="42"/>
      <c r="C13" s="42"/>
      <c r="D13" s="42"/>
      <c r="E13" s="42"/>
      <c r="F13" s="42"/>
      <c r="G13" s="42"/>
      <c r="H13" s="42"/>
      <c r="I13" s="42"/>
      <c r="J13" s="42"/>
      <c r="K13" s="42"/>
    </row>
    <row r="14" spans="1:11" ht="15" customHeight="1" x14ac:dyDescent="0.2">
      <c r="A14" s="499"/>
      <c r="B14" s="500"/>
      <c r="C14" s="500"/>
      <c r="D14" s="500"/>
      <c r="E14" s="500"/>
      <c r="F14" s="500"/>
      <c r="G14" s="531">
        <v>2000</v>
      </c>
      <c r="H14" s="593">
        <v>2001</v>
      </c>
      <c r="I14" s="697">
        <v>2002</v>
      </c>
    </row>
    <row r="15" spans="1:11" ht="15" customHeight="1" x14ac:dyDescent="0.2">
      <c r="A15" s="43" t="s">
        <v>385</v>
      </c>
      <c r="B15" s="23"/>
      <c r="C15" s="23"/>
      <c r="D15" s="23"/>
      <c r="E15" s="23"/>
      <c r="F15" s="16"/>
      <c r="G15" s="70">
        <v>3</v>
      </c>
      <c r="H15" s="95">
        <v>1</v>
      </c>
      <c r="I15" s="95">
        <v>1</v>
      </c>
    </row>
    <row r="16" spans="1:11" ht="15" customHeight="1" x14ac:dyDescent="0.2">
      <c r="A16" s="43" t="s">
        <v>772</v>
      </c>
      <c r="B16" s="23"/>
      <c r="C16" s="23"/>
      <c r="D16" s="23"/>
      <c r="E16" s="23"/>
      <c r="F16" s="16"/>
      <c r="G16" s="70">
        <v>5</v>
      </c>
      <c r="H16" s="95">
        <v>11</v>
      </c>
      <c r="I16" s="95">
        <v>9</v>
      </c>
    </row>
    <row r="17" spans="1:11" ht="15" customHeight="1" x14ac:dyDescent="0.2">
      <c r="A17" s="42"/>
      <c r="B17" s="42"/>
      <c r="C17" s="42"/>
      <c r="D17" s="42"/>
      <c r="E17" s="42"/>
      <c r="F17" s="42"/>
      <c r="G17" s="42"/>
      <c r="H17" s="42"/>
      <c r="I17" s="42"/>
      <c r="J17" s="42"/>
      <c r="K17" s="42"/>
    </row>
    <row r="18" spans="1:11" ht="15" customHeight="1" x14ac:dyDescent="0.2">
      <c r="A18" s="42"/>
      <c r="B18" s="42"/>
      <c r="C18" s="42"/>
      <c r="D18" s="42"/>
      <c r="E18" s="42"/>
      <c r="F18" s="42"/>
      <c r="G18" s="42"/>
      <c r="H18" s="42"/>
      <c r="I18" s="42"/>
      <c r="J18" s="42"/>
      <c r="K18" s="42"/>
    </row>
    <row r="19" spans="1:11" ht="15" customHeight="1" x14ac:dyDescent="0.2">
      <c r="A19" s="105"/>
      <c r="B19" s="42"/>
      <c r="C19" s="42"/>
      <c r="D19" s="42"/>
      <c r="E19" s="42"/>
      <c r="F19" s="42"/>
      <c r="G19" s="42"/>
      <c r="H19" s="42"/>
      <c r="I19" s="42"/>
      <c r="J19" s="42"/>
      <c r="K19" s="42"/>
    </row>
    <row r="20" spans="1:11" ht="15" customHeight="1" x14ac:dyDescent="0.2">
      <c r="A20" s="105"/>
      <c r="B20" s="42"/>
      <c r="C20" s="42"/>
      <c r="D20" s="42"/>
      <c r="E20" s="42"/>
      <c r="F20" s="23"/>
      <c r="G20" s="42"/>
      <c r="H20" s="42"/>
      <c r="I20" s="42"/>
      <c r="J20" s="42"/>
      <c r="K20" s="42"/>
    </row>
    <row r="21" spans="1:11" ht="15" customHeight="1" x14ac:dyDescent="0.2">
      <c r="A21" s="501" t="s">
        <v>386</v>
      </c>
      <c r="B21" s="502"/>
      <c r="C21" s="502"/>
      <c r="D21" s="502"/>
      <c r="E21" s="502"/>
      <c r="F21" s="597"/>
      <c r="G21" s="701">
        <v>2002</v>
      </c>
      <c r="H21" s="702"/>
      <c r="I21" s="703"/>
    </row>
    <row r="22" spans="1:11" ht="15" customHeight="1" x14ac:dyDescent="0.2">
      <c r="A22" s="546"/>
      <c r="B22" s="547"/>
      <c r="C22" s="704"/>
      <c r="D22" s="547"/>
      <c r="E22" s="547"/>
      <c r="F22" s="597"/>
      <c r="G22" s="705" t="s">
        <v>41</v>
      </c>
      <c r="H22" s="706" t="s">
        <v>41</v>
      </c>
      <c r="I22" s="706" t="s">
        <v>387</v>
      </c>
    </row>
    <row r="23" spans="1:11" ht="15" customHeight="1" x14ac:dyDescent="0.2">
      <c r="A23" s="480"/>
      <c r="B23" s="490"/>
      <c r="C23" s="490"/>
      <c r="D23" s="490"/>
      <c r="E23" s="490"/>
      <c r="F23" s="707"/>
      <c r="G23" s="708" t="s">
        <v>388</v>
      </c>
      <c r="H23" s="709" t="s">
        <v>389</v>
      </c>
      <c r="I23" s="709" t="s">
        <v>390</v>
      </c>
    </row>
    <row r="24" spans="1:11" ht="15" customHeight="1" x14ac:dyDescent="0.2">
      <c r="A24" s="43" t="s">
        <v>391</v>
      </c>
      <c r="B24" s="23"/>
      <c r="C24" s="23"/>
      <c r="D24" s="23"/>
      <c r="E24" s="23"/>
      <c r="F24" s="302"/>
      <c r="G24" s="70">
        <v>38</v>
      </c>
      <c r="H24" s="70">
        <v>48</v>
      </c>
      <c r="I24" s="70">
        <v>32</v>
      </c>
    </row>
    <row r="25" spans="1:11" ht="15" customHeight="1" x14ac:dyDescent="0.2">
      <c r="A25" s="43" t="s">
        <v>392</v>
      </c>
      <c r="B25" s="23"/>
      <c r="C25" s="23"/>
      <c r="D25" s="23"/>
      <c r="E25" s="23"/>
      <c r="F25" s="302"/>
      <c r="G25" s="70">
        <v>15</v>
      </c>
      <c r="H25" s="70">
        <v>20</v>
      </c>
      <c r="I25" s="70">
        <v>13</v>
      </c>
    </row>
    <row r="26" spans="1:11" ht="12.75" customHeight="1" x14ac:dyDescent="0.2">
      <c r="A26" s="55" t="s">
        <v>393</v>
      </c>
      <c r="B26" s="42"/>
      <c r="C26" s="42"/>
      <c r="D26" s="42"/>
      <c r="E26" s="42"/>
      <c r="F26" s="49"/>
      <c r="G26" s="342"/>
      <c r="H26" s="342"/>
      <c r="I26" s="342"/>
    </row>
    <row r="27" spans="1:11" ht="12.75" customHeight="1" x14ac:dyDescent="0.2">
      <c r="A27" s="43" t="s">
        <v>394</v>
      </c>
      <c r="B27" s="23"/>
      <c r="C27" s="23"/>
      <c r="D27" s="23"/>
      <c r="E27" s="23"/>
      <c r="F27" s="302"/>
      <c r="G27" s="70">
        <v>7</v>
      </c>
      <c r="H27" s="70">
        <v>4</v>
      </c>
      <c r="I27" s="70">
        <v>0</v>
      </c>
    </row>
    <row r="28" spans="1:11" ht="12.75" customHeight="1" x14ac:dyDescent="0.2">
      <c r="A28" s="55" t="s">
        <v>395</v>
      </c>
      <c r="B28" s="42"/>
      <c r="C28" s="42"/>
      <c r="D28" s="42"/>
      <c r="E28" s="42"/>
      <c r="F28" s="49"/>
      <c r="G28" s="342"/>
      <c r="H28" s="342"/>
      <c r="I28" s="342"/>
    </row>
    <row r="29" spans="1:11" ht="12.75" customHeight="1" x14ac:dyDescent="0.2">
      <c r="A29" s="55" t="s">
        <v>396</v>
      </c>
      <c r="B29" s="42"/>
      <c r="C29" s="42"/>
      <c r="D29" s="42"/>
      <c r="E29" s="42"/>
      <c r="F29" s="49"/>
      <c r="G29" s="343"/>
      <c r="H29" s="343"/>
      <c r="I29" s="343"/>
    </row>
    <row r="30" spans="1:11" ht="12.75" customHeight="1" x14ac:dyDescent="0.2">
      <c r="A30" s="308" t="s">
        <v>397</v>
      </c>
      <c r="B30" s="23"/>
      <c r="C30" s="23"/>
      <c r="D30" s="23"/>
      <c r="E30" s="23"/>
      <c r="F30" s="302"/>
      <c r="G30" s="70">
        <v>21</v>
      </c>
      <c r="H30" s="70">
        <v>26</v>
      </c>
      <c r="I30" s="70">
        <v>11</v>
      </c>
    </row>
    <row r="31" spans="1:11" ht="12.75" customHeight="1" x14ac:dyDescent="0.2">
      <c r="A31" s="43" t="s">
        <v>398</v>
      </c>
      <c r="B31" s="23"/>
      <c r="C31" s="23"/>
      <c r="D31" s="23"/>
      <c r="E31" s="23"/>
      <c r="F31" s="302"/>
      <c r="G31" s="70">
        <v>8</v>
      </c>
      <c r="H31" s="70">
        <v>0</v>
      </c>
      <c r="I31" s="70">
        <v>0</v>
      </c>
    </row>
    <row r="32" spans="1:11" ht="12.75" customHeight="1" x14ac:dyDescent="0.2">
      <c r="A32" s="43" t="s">
        <v>399</v>
      </c>
      <c r="B32" s="23"/>
      <c r="C32" s="23"/>
      <c r="D32" s="23"/>
      <c r="E32" s="23"/>
      <c r="F32" s="302"/>
      <c r="G32" s="70">
        <v>3</v>
      </c>
      <c r="H32" s="70">
        <v>6</v>
      </c>
      <c r="I32" s="70">
        <v>4</v>
      </c>
    </row>
    <row r="33" spans="1:11" ht="12.75" customHeight="1" x14ac:dyDescent="0.2">
      <c r="A33" s="43" t="s">
        <v>400</v>
      </c>
      <c r="B33" s="23"/>
      <c r="C33" s="23"/>
      <c r="D33" s="23"/>
      <c r="E33" s="23"/>
      <c r="F33" s="302"/>
      <c r="G33" s="70">
        <v>3</v>
      </c>
      <c r="H33" s="70">
        <v>0</v>
      </c>
      <c r="I33" s="70">
        <v>0</v>
      </c>
    </row>
    <row r="34" spans="1:11" ht="15" customHeight="1" x14ac:dyDescent="0.2">
      <c r="A34" s="43" t="s">
        <v>401</v>
      </c>
      <c r="B34" s="23"/>
      <c r="C34" s="23"/>
      <c r="D34" s="23"/>
      <c r="E34" s="23"/>
      <c r="F34" s="302"/>
      <c r="G34" s="70">
        <v>3</v>
      </c>
      <c r="H34" s="70">
        <v>0</v>
      </c>
      <c r="I34" s="70">
        <v>0</v>
      </c>
    </row>
    <row r="35" spans="1:11" ht="15" customHeight="1" x14ac:dyDescent="0.2"/>
    <row r="36" spans="1:11" ht="15" customHeight="1" x14ac:dyDescent="0.2"/>
    <row r="37" spans="1:11" ht="15" customHeight="1" x14ac:dyDescent="0.2">
      <c r="A37" s="42"/>
      <c r="B37" s="42"/>
      <c r="C37" s="42"/>
      <c r="D37" s="42"/>
      <c r="E37" s="42"/>
      <c r="F37" s="42"/>
      <c r="G37" s="42"/>
      <c r="H37" s="42"/>
      <c r="I37" s="42"/>
      <c r="J37" s="42"/>
      <c r="K37" s="42"/>
    </row>
    <row r="38" spans="1:11" ht="15" customHeight="1" x14ac:dyDescent="0.2">
      <c r="A38" s="42"/>
      <c r="B38" s="42"/>
      <c r="C38" s="42"/>
      <c r="D38" s="42"/>
      <c r="E38" s="42"/>
      <c r="F38" s="42"/>
      <c r="G38" s="42"/>
      <c r="H38" s="42"/>
      <c r="I38" s="42"/>
      <c r="J38" s="42"/>
      <c r="K38" s="42"/>
    </row>
    <row r="39" spans="1:11" ht="15" customHeight="1" x14ac:dyDescent="0.2">
      <c r="A39" s="105"/>
      <c r="B39" s="42"/>
      <c r="C39" s="42"/>
      <c r="D39" s="42"/>
      <c r="E39" s="42"/>
      <c r="F39" s="42"/>
      <c r="G39" s="42"/>
      <c r="H39" s="42"/>
      <c r="I39" s="42"/>
      <c r="J39" s="42"/>
      <c r="K39" s="42"/>
    </row>
    <row r="40" spans="1:11" ht="15" customHeight="1" x14ac:dyDescent="0.2">
      <c r="A40" s="42"/>
      <c r="B40" s="42"/>
      <c r="C40" s="42"/>
      <c r="D40" s="42"/>
      <c r="E40" s="42"/>
      <c r="F40" s="42"/>
      <c r="G40" s="42"/>
      <c r="H40" s="42"/>
      <c r="I40" s="42"/>
      <c r="J40" s="42"/>
      <c r="K40" s="42"/>
    </row>
    <row r="41" spans="1:11" ht="15" customHeight="1" x14ac:dyDescent="0.2">
      <c r="A41" s="608"/>
      <c r="B41" s="500"/>
      <c r="C41" s="500"/>
      <c r="D41" s="500"/>
      <c r="E41" s="500"/>
      <c r="F41" s="500"/>
      <c r="G41" s="531">
        <v>2000</v>
      </c>
      <c r="H41" s="593">
        <v>2001</v>
      </c>
      <c r="I41" s="697">
        <v>2002</v>
      </c>
    </row>
    <row r="42" spans="1:11" ht="15" customHeight="1" x14ac:dyDescent="0.2">
      <c r="A42" s="134" t="s">
        <v>402</v>
      </c>
      <c r="B42" s="23"/>
      <c r="C42" s="23"/>
      <c r="D42" s="23"/>
      <c r="E42" s="23"/>
      <c r="F42" s="23"/>
      <c r="G42" s="62">
        <v>21</v>
      </c>
      <c r="H42" s="62">
        <v>10</v>
      </c>
      <c r="I42" s="62">
        <v>43</v>
      </c>
    </row>
    <row r="43" spans="1:11" ht="15" customHeight="1" x14ac:dyDescent="0.2">
      <c r="A43" s="43" t="s">
        <v>403</v>
      </c>
      <c r="B43" s="23"/>
      <c r="C43" s="23"/>
      <c r="D43" s="23"/>
      <c r="E43" s="23"/>
      <c r="F43" s="131" t="s">
        <v>404</v>
      </c>
      <c r="G43" s="132">
        <v>51.73</v>
      </c>
      <c r="H43" s="132">
        <v>24.66</v>
      </c>
      <c r="I43" s="132">
        <v>54</v>
      </c>
    </row>
    <row r="44" spans="1:11" ht="15" customHeight="1" x14ac:dyDescent="0.2">
      <c r="A44" s="43" t="s">
        <v>405</v>
      </c>
      <c r="B44" s="23"/>
      <c r="C44" s="23"/>
      <c r="D44" s="23"/>
      <c r="E44" s="23"/>
      <c r="F44" s="131" t="s">
        <v>404</v>
      </c>
      <c r="G44" s="132">
        <v>3.7</v>
      </c>
      <c r="H44" s="132">
        <v>3.1</v>
      </c>
      <c r="I44" s="132">
        <v>16</v>
      </c>
    </row>
    <row r="45" spans="1:11" ht="15" customHeight="1" x14ac:dyDescent="0.2">
      <c r="A45" s="43" t="s">
        <v>406</v>
      </c>
      <c r="B45" s="23"/>
      <c r="C45" s="23"/>
      <c r="D45" s="23"/>
      <c r="E45" s="23"/>
      <c r="F45" s="131" t="s">
        <v>235</v>
      </c>
      <c r="G45" s="62">
        <v>1</v>
      </c>
      <c r="H45" s="62">
        <v>0</v>
      </c>
      <c r="I45" s="62">
        <v>0</v>
      </c>
    </row>
    <row r="46" spans="1:11" ht="15" customHeight="1" x14ac:dyDescent="0.2">
      <c r="A46" s="42"/>
      <c r="B46" s="42"/>
      <c r="C46" s="42"/>
      <c r="D46" s="42"/>
      <c r="E46" s="42"/>
      <c r="F46" s="42"/>
      <c r="G46" s="42"/>
      <c r="H46" s="42"/>
      <c r="I46" s="42"/>
      <c r="J46" s="42"/>
      <c r="K46" s="42"/>
    </row>
    <row r="47" spans="1:11" ht="15" customHeight="1" x14ac:dyDescent="0.2">
      <c r="A47" s="956" t="s">
        <v>869</v>
      </c>
      <c r="B47" s="957"/>
      <c r="C47" s="957"/>
      <c r="D47" s="957"/>
      <c r="E47" s="957"/>
      <c r="F47" s="957"/>
      <c r="G47" s="957"/>
      <c r="H47" s="957"/>
      <c r="I47" s="958"/>
      <c r="J47" s="42"/>
      <c r="K47" s="42"/>
    </row>
    <row r="48" spans="1:11" ht="15" customHeight="1" x14ac:dyDescent="0.2">
      <c r="A48" s="959"/>
      <c r="B48" s="960"/>
      <c r="C48" s="960"/>
      <c r="D48" s="960"/>
      <c r="E48" s="960"/>
      <c r="F48" s="960"/>
      <c r="G48" s="960"/>
      <c r="H48" s="960"/>
      <c r="I48" s="961"/>
      <c r="J48" s="42"/>
      <c r="K48" s="42"/>
    </row>
    <row r="49" ht="15" customHeight="1" x14ac:dyDescent="0.2"/>
    <row r="50" ht="15" customHeight="1" x14ac:dyDescent="0.2"/>
  </sheetData>
  <mergeCells count="1">
    <mergeCell ref="A47:I48"/>
  </mergeCells>
  <phoneticPr fontId="15" type="noConversion"/>
  <pageMargins left="0.31496062992125984" right="0.51181102362204722" top="0.78740157480314965" bottom="0.74803149606299213" header="0.51181102362204722" footer="0.39370078740157483"/>
  <pageSetup paperSize="9" orientation="portrait" r:id="rId1"/>
  <headerFooter alignWithMargins="0">
    <oddFooter>&amp;C&amp;A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D5F8A1-9799-466B-9BB6-7AF807662972}">
  <dimension ref="A1"/>
  <sheetViews>
    <sheetView topLeftCell="A35" workbookViewId="0">
      <selection activeCell="G61" sqref="G61"/>
    </sheetView>
  </sheetViews>
  <sheetFormatPr baseColWidth="10" defaultRowHeight="12.75" x14ac:dyDescent="0.2"/>
  <cols>
    <col min="1" max="7" width="10.7109375" customWidth="1"/>
    <col min="8" max="8" width="11.7109375" customWidth="1"/>
    <col min="9" max="9" width="17.7109375" customWidth="1"/>
  </cols>
  <sheetData/>
  <phoneticPr fontId="15" type="noConversion"/>
  <pageMargins left="0.31496062992125984" right="0.51181102362204722" top="0.78740157480314965" bottom="0.74803149606299213" header="0.51181102362204722" footer="0.39370078740157483"/>
  <pageSetup paperSize="9" orientation="portrait" r:id="rId1"/>
  <headerFooter alignWithMargins="0">
    <oddFooter>&amp;C&amp;A</oddFooter>
  </headerFooter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9AB5DA-AC95-4CD8-BFAE-7C6C9CE114D0}">
  <dimension ref="A4:K47"/>
  <sheetViews>
    <sheetView topLeftCell="A25" workbookViewId="0">
      <selection activeCell="G61" sqref="G61"/>
    </sheetView>
  </sheetViews>
  <sheetFormatPr baseColWidth="10" defaultRowHeight="12.75" x14ac:dyDescent="0.2"/>
  <cols>
    <col min="1" max="1" width="9.85546875" customWidth="1"/>
    <col min="2" max="7" width="7.7109375" customWidth="1"/>
    <col min="8" max="10" width="10.7109375" customWidth="1"/>
    <col min="11" max="13" width="7.7109375" customWidth="1"/>
    <col min="14" max="15" width="7.85546875" customWidth="1"/>
    <col min="16" max="41" width="9.7109375" customWidth="1"/>
  </cols>
  <sheetData>
    <row r="4" spans="1:11" ht="15" customHeight="1" x14ac:dyDescent="0.2">
      <c r="A4" s="526"/>
      <c r="B4" s="502"/>
      <c r="C4" s="527"/>
      <c r="D4" s="502"/>
      <c r="E4" s="502"/>
      <c r="F4" s="502"/>
      <c r="G4" s="502"/>
      <c r="H4" s="528"/>
      <c r="I4" s="529" t="s">
        <v>0</v>
      </c>
      <c r="J4" s="485"/>
      <c r="K4" s="471"/>
    </row>
    <row r="5" spans="1:11" ht="15" customHeight="1" x14ac:dyDescent="0.2">
      <c r="A5" s="480"/>
      <c r="B5" s="490"/>
      <c r="C5" s="490"/>
      <c r="D5" s="490"/>
      <c r="E5" s="490"/>
      <c r="F5" s="490"/>
      <c r="G5" s="490"/>
      <c r="H5" s="531">
        <v>2000</v>
      </c>
      <c r="I5" s="531">
        <v>2001</v>
      </c>
      <c r="J5" s="532">
        <v>2002</v>
      </c>
      <c r="K5" s="472"/>
    </row>
    <row r="6" spans="1:11" ht="15" customHeight="1" x14ac:dyDescent="0.2">
      <c r="A6" s="43" t="s">
        <v>588</v>
      </c>
      <c r="B6" s="23"/>
      <c r="C6" s="23"/>
      <c r="D6" s="23"/>
      <c r="E6" s="23"/>
      <c r="F6" s="23"/>
      <c r="G6" s="23"/>
      <c r="H6" s="62">
        <v>139</v>
      </c>
      <c r="I6" s="468">
        <v>134</v>
      </c>
      <c r="J6" s="468">
        <v>175</v>
      </c>
      <c r="K6" s="467"/>
    </row>
    <row r="7" spans="1:11" ht="15" customHeight="1" x14ac:dyDescent="0.2">
      <c r="A7" s="43" t="s">
        <v>589</v>
      </c>
      <c r="B7" s="23"/>
      <c r="C7" s="23"/>
      <c r="D7" s="23"/>
      <c r="E7" s="23"/>
      <c r="F7" s="23"/>
      <c r="G7" s="23"/>
      <c r="H7" s="469">
        <v>77</v>
      </c>
      <c r="I7" s="470">
        <v>82</v>
      </c>
      <c r="J7" s="470">
        <v>91</v>
      </c>
      <c r="K7" s="467"/>
    </row>
    <row r="8" spans="1:11" ht="15" customHeight="1" x14ac:dyDescent="0.2">
      <c r="A8" s="43" t="s">
        <v>590</v>
      </c>
      <c r="B8" s="23" t="s">
        <v>591</v>
      </c>
      <c r="C8" s="23"/>
      <c r="D8" s="23"/>
      <c r="E8" s="23"/>
      <c r="F8" s="23"/>
      <c r="G8" s="23"/>
      <c r="H8" s="469">
        <v>94</v>
      </c>
      <c r="I8" s="470">
        <v>68</v>
      </c>
      <c r="J8" s="470">
        <v>75</v>
      </c>
      <c r="K8" s="467"/>
    </row>
    <row r="9" spans="1:11" ht="15" customHeight="1" x14ac:dyDescent="0.2">
      <c r="A9" s="43"/>
      <c r="B9" s="23" t="s">
        <v>592</v>
      </c>
      <c r="C9" s="23"/>
      <c r="D9" s="23"/>
      <c r="E9" s="23"/>
      <c r="F9" s="23"/>
      <c r="G9" s="23"/>
      <c r="H9" s="469">
        <v>35</v>
      </c>
      <c r="I9" s="470">
        <v>33</v>
      </c>
      <c r="J9" s="470">
        <v>28</v>
      </c>
      <c r="K9" s="467"/>
    </row>
    <row r="10" spans="1:11" ht="15" customHeight="1" x14ac:dyDescent="0.2">
      <c r="A10" s="43" t="s">
        <v>593</v>
      </c>
      <c r="B10" s="23"/>
      <c r="C10" s="23"/>
      <c r="D10" s="23"/>
      <c r="E10" s="23"/>
      <c r="F10" s="23"/>
      <c r="G10" s="23"/>
      <c r="H10" s="469">
        <v>59</v>
      </c>
      <c r="I10" s="470">
        <v>64</v>
      </c>
      <c r="J10" s="470">
        <v>71</v>
      </c>
      <c r="K10" s="467"/>
    </row>
    <row r="11" spans="1:11" ht="15" customHeight="1" x14ac:dyDescent="0.2">
      <c r="A11" s="43" t="s">
        <v>730</v>
      </c>
      <c r="B11" s="23"/>
      <c r="C11" s="23"/>
      <c r="D11" s="23"/>
      <c r="E11" s="23"/>
      <c r="F11" s="23"/>
      <c r="G11" s="23"/>
      <c r="H11" s="469">
        <v>0</v>
      </c>
      <c r="I11" s="470">
        <v>6</v>
      </c>
      <c r="J11" s="470">
        <v>18</v>
      </c>
      <c r="K11" s="467"/>
    </row>
    <row r="12" spans="1:11" ht="15" customHeight="1" x14ac:dyDescent="0.2">
      <c r="A12" s="43" t="s">
        <v>731</v>
      </c>
      <c r="B12" s="128"/>
      <c r="C12" s="102"/>
      <c r="D12" s="47"/>
      <c r="E12" s="47"/>
      <c r="F12" s="47"/>
      <c r="G12" s="47"/>
      <c r="H12" s="469">
        <v>76</v>
      </c>
      <c r="I12" s="470">
        <v>54</v>
      </c>
      <c r="J12" s="470">
        <v>102</v>
      </c>
      <c r="K12" s="467"/>
    </row>
    <row r="13" spans="1:11" ht="15" customHeight="1" x14ac:dyDescent="0.2">
      <c r="A13" s="43" t="s">
        <v>814</v>
      </c>
      <c r="B13" s="23"/>
      <c r="C13" s="23"/>
      <c r="D13" s="23"/>
      <c r="E13" s="47"/>
      <c r="F13" s="47"/>
      <c r="G13" s="47"/>
      <c r="H13" s="469">
        <v>18</v>
      </c>
      <c r="I13" s="470">
        <v>1</v>
      </c>
      <c r="J13" s="470">
        <v>42</v>
      </c>
      <c r="K13" s="467"/>
    </row>
    <row r="14" spans="1:11" ht="15" customHeight="1" x14ac:dyDescent="0.2">
      <c r="A14" s="43" t="s">
        <v>594</v>
      </c>
      <c r="B14" s="23"/>
      <c r="C14" s="23"/>
      <c r="D14" s="23"/>
      <c r="E14" s="23"/>
      <c r="F14" s="23"/>
      <c r="G14" s="23"/>
      <c r="H14" s="469">
        <v>15</v>
      </c>
      <c r="I14" s="470">
        <v>19</v>
      </c>
      <c r="J14" s="470">
        <v>24</v>
      </c>
      <c r="K14" s="467"/>
    </row>
    <row r="15" spans="1:11" ht="15" customHeight="1" x14ac:dyDescent="0.2">
      <c r="A15" s="43" t="s">
        <v>595</v>
      </c>
      <c r="B15" s="23"/>
      <c r="C15" s="23"/>
      <c r="D15" s="23"/>
      <c r="E15" s="23"/>
      <c r="F15" s="23"/>
      <c r="G15" s="23"/>
      <c r="H15" s="469">
        <v>1</v>
      </c>
      <c r="I15" s="470">
        <v>0</v>
      </c>
      <c r="J15" s="470">
        <v>0</v>
      </c>
      <c r="K15" s="467"/>
    </row>
    <row r="16" spans="1:11" ht="12.75" customHeight="1" x14ac:dyDescent="0.2"/>
    <row r="17" ht="12.75" customHeight="1" x14ac:dyDescent="0.2"/>
    <row r="18" ht="12.75" customHeight="1" x14ac:dyDescent="0.2"/>
    <row r="19" ht="12.75" customHeight="1" x14ac:dyDescent="0.2"/>
    <row r="20" ht="12.75" customHeight="1" x14ac:dyDescent="0.2"/>
    <row r="21" ht="12.75" customHeight="1" x14ac:dyDescent="0.2"/>
    <row r="22" ht="12.75" customHeight="1" x14ac:dyDescent="0.2"/>
    <row r="23" ht="12.75" customHeight="1" x14ac:dyDescent="0.2"/>
    <row r="24" ht="12.75" customHeight="1" x14ac:dyDescent="0.2"/>
    <row r="25" ht="12.75" customHeight="1" x14ac:dyDescent="0.2"/>
    <row r="26" ht="12.75" customHeight="1" x14ac:dyDescent="0.2"/>
    <row r="27" ht="12.75" customHeight="1" x14ac:dyDescent="0.2"/>
    <row r="28" ht="12.75" customHeight="1" x14ac:dyDescent="0.2"/>
    <row r="29" ht="12.75" customHeight="1" x14ac:dyDescent="0.2"/>
    <row r="30" ht="12.75" customHeight="1" x14ac:dyDescent="0.2"/>
    <row r="31" ht="12.75" customHeight="1" x14ac:dyDescent="0.2"/>
    <row r="32" ht="12.75" customHeight="1" x14ac:dyDescent="0.2"/>
    <row r="33" spans="1:11" ht="12.75" customHeight="1" x14ac:dyDescent="0.2"/>
    <row r="42" spans="1:11" s="42" customFormat="1" ht="15" customHeight="1" x14ac:dyDescent="0.2">
      <c r="A42"/>
      <c r="B42"/>
      <c r="C42"/>
      <c r="D42"/>
      <c r="E42"/>
      <c r="F42"/>
      <c r="G42"/>
      <c r="H42"/>
      <c r="I42"/>
      <c r="J42"/>
      <c r="K42"/>
    </row>
    <row r="43" spans="1:11" s="42" customFormat="1" ht="15" customHeight="1" x14ac:dyDescent="0.2">
      <c r="A43"/>
      <c r="B43"/>
      <c r="C43"/>
      <c r="D43"/>
      <c r="E43"/>
      <c r="F43"/>
      <c r="G43"/>
      <c r="H43"/>
      <c r="I43"/>
      <c r="J43"/>
      <c r="K43"/>
    </row>
    <row r="44" spans="1:11" s="42" customFormat="1" ht="15" customHeight="1" x14ac:dyDescent="0.2">
      <c r="A44"/>
      <c r="B44"/>
      <c r="C44"/>
      <c r="D44"/>
      <c r="E44"/>
      <c r="F44"/>
      <c r="G44"/>
      <c r="H44"/>
      <c r="I44"/>
      <c r="J44"/>
      <c r="K44"/>
    </row>
    <row r="45" spans="1:11" s="42" customFormat="1" ht="15" customHeight="1" x14ac:dyDescent="0.2">
      <c r="A45"/>
      <c r="B45"/>
      <c r="C45"/>
      <c r="D45"/>
      <c r="E45"/>
      <c r="F45"/>
      <c r="G45"/>
      <c r="H45"/>
      <c r="I45"/>
      <c r="J45"/>
      <c r="K45"/>
    </row>
    <row r="46" spans="1:11" s="42" customFormat="1" ht="15" customHeight="1" x14ac:dyDescent="0.2">
      <c r="A46"/>
      <c r="B46"/>
      <c r="C46"/>
      <c r="D46"/>
      <c r="E46"/>
      <c r="F46"/>
      <c r="G46"/>
      <c r="H46"/>
      <c r="I46"/>
      <c r="J46"/>
      <c r="K46"/>
    </row>
    <row r="47" spans="1:11" s="42" customFormat="1" ht="15" customHeight="1" x14ac:dyDescent="0.2">
      <c r="A47"/>
      <c r="B47"/>
      <c r="C47"/>
      <c r="D47"/>
      <c r="E47"/>
      <c r="F47"/>
      <c r="G47"/>
      <c r="H47"/>
      <c r="I47"/>
      <c r="J47"/>
      <c r="K47"/>
    </row>
  </sheetData>
  <phoneticPr fontId="15" type="noConversion"/>
  <pageMargins left="0.31496062992125984" right="0.51181102362204722" top="0.78740157480314965" bottom="0.74803149606299213" header="0.51181102362204722" footer="0.39370078740157483"/>
  <pageSetup paperSize="9" orientation="portrait" r:id="rId1"/>
  <headerFooter alignWithMargins="0">
    <oddFooter>&amp;C&amp;A</oddFooter>
  </headerFooter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8C627B-5565-409E-A258-ECE01BCB8EF7}">
  <dimension ref="A1:L16"/>
  <sheetViews>
    <sheetView workbookViewId="0">
      <selection activeCell="G61" sqref="G61"/>
    </sheetView>
  </sheetViews>
  <sheetFormatPr baseColWidth="10" defaultRowHeight="12.75" x14ac:dyDescent="0.2"/>
  <cols>
    <col min="5" max="5" width="13.5703125" customWidth="1"/>
    <col min="12" max="12" width="24" customWidth="1"/>
  </cols>
  <sheetData>
    <row r="1" spans="1:12" x14ac:dyDescent="0.2">
      <c r="A1" s="12" t="s">
        <v>407</v>
      </c>
      <c r="D1" s="19" t="s">
        <v>40</v>
      </c>
      <c r="E1" s="19" t="s">
        <v>408</v>
      </c>
      <c r="F1" s="19" t="s">
        <v>409</v>
      </c>
      <c r="G1" s="19" t="s">
        <v>410</v>
      </c>
      <c r="H1" s="19" t="s">
        <v>411</v>
      </c>
      <c r="I1" s="19" t="s">
        <v>412</v>
      </c>
      <c r="J1" s="19" t="s">
        <v>413</v>
      </c>
      <c r="K1" s="19" t="s">
        <v>414</v>
      </c>
      <c r="L1" s="76" t="s">
        <v>415</v>
      </c>
    </row>
    <row r="2" spans="1:12" x14ac:dyDescent="0.2">
      <c r="A2">
        <v>88</v>
      </c>
      <c r="B2">
        <v>10243</v>
      </c>
      <c r="D2" s="326">
        <v>93</v>
      </c>
      <c r="E2" s="455">
        <v>4618</v>
      </c>
      <c r="F2" s="456">
        <v>1959</v>
      </c>
      <c r="G2" s="456">
        <v>1035</v>
      </c>
      <c r="H2" s="456">
        <v>945</v>
      </c>
      <c r="I2" s="456">
        <v>405</v>
      </c>
      <c r="J2" s="456">
        <v>235</v>
      </c>
      <c r="K2" s="456">
        <v>40</v>
      </c>
      <c r="L2" s="457">
        <f t="shared" ref="L2:L11" si="0">SUM(G2:K2)</f>
        <v>2660</v>
      </c>
    </row>
    <row r="3" spans="1:12" x14ac:dyDescent="0.2">
      <c r="A3">
        <v>89</v>
      </c>
      <c r="B3">
        <v>11439</v>
      </c>
      <c r="D3" s="326">
        <v>94</v>
      </c>
      <c r="E3" s="455">
        <f>Ges_Umw4!B31</f>
        <v>4231.37</v>
      </c>
      <c r="F3" s="456">
        <f>Ges_Umw4!C31</f>
        <v>1423.64</v>
      </c>
      <c r="G3" s="456">
        <f>Ges_Umw4!D31</f>
        <v>1173</v>
      </c>
      <c r="H3" s="456">
        <f>Ges_Umw4!E31</f>
        <v>968.67</v>
      </c>
      <c r="I3" s="456">
        <f>Ges_Umw4!F31</f>
        <v>419.51</v>
      </c>
      <c r="J3" s="456">
        <f>Ges_Umw4!G31</f>
        <v>192.1</v>
      </c>
      <c r="K3" s="456">
        <f>Ges_Umw4!H31</f>
        <v>54.449999999998909</v>
      </c>
      <c r="L3" s="457">
        <f t="shared" si="0"/>
        <v>2807.7299999999991</v>
      </c>
    </row>
    <row r="4" spans="1:12" x14ac:dyDescent="0.2">
      <c r="A4">
        <v>90</v>
      </c>
      <c r="B4">
        <v>11930</v>
      </c>
      <c r="D4" s="326">
        <v>95</v>
      </c>
      <c r="E4" s="455">
        <f>Ges_Umw4!B32</f>
        <v>4168.9799999999996</v>
      </c>
      <c r="F4" s="456">
        <f>Ges_Umw4!C32</f>
        <v>1331.58</v>
      </c>
      <c r="G4" s="456">
        <f>Ges_Umw4!D32</f>
        <v>1216.28</v>
      </c>
      <c r="H4" s="456">
        <f>Ges_Umw4!E32</f>
        <v>1035.99</v>
      </c>
      <c r="I4" s="456">
        <f>Ges_Umw4!F32</f>
        <v>376.31</v>
      </c>
      <c r="J4" s="456">
        <f>Ges_Umw4!G32</f>
        <v>111.2</v>
      </c>
      <c r="K4" s="456">
        <f>Ges_Umw4!H32</f>
        <v>97.620000000000346</v>
      </c>
      <c r="L4" s="457">
        <f t="shared" si="0"/>
        <v>2837.4</v>
      </c>
    </row>
    <row r="5" spans="1:12" x14ac:dyDescent="0.2">
      <c r="A5">
        <v>91</v>
      </c>
      <c r="B5">
        <v>10418</v>
      </c>
      <c r="D5" s="326">
        <v>96</v>
      </c>
      <c r="E5" s="455">
        <f>Ges_Umw4!B33</f>
        <v>4021.92</v>
      </c>
      <c r="F5" s="456">
        <f>Ges_Umw4!C33</f>
        <v>1230.29</v>
      </c>
      <c r="G5" s="456">
        <f>Ges_Umw4!D33</f>
        <v>1192.21</v>
      </c>
      <c r="H5" s="456">
        <f>Ges_Umw4!E33</f>
        <v>997.79</v>
      </c>
      <c r="I5" s="456">
        <f>Ges_Umw4!F33</f>
        <v>351.29</v>
      </c>
      <c r="J5" s="456">
        <f>Ges_Umw4!G33</f>
        <v>119.8</v>
      </c>
      <c r="K5" s="456">
        <f>Ges_Umw4!H33</f>
        <v>130.53999999999996</v>
      </c>
      <c r="L5" s="457">
        <f t="shared" si="0"/>
        <v>2791.63</v>
      </c>
    </row>
    <row r="6" spans="1:12" x14ac:dyDescent="0.2">
      <c r="A6">
        <v>92</v>
      </c>
      <c r="B6">
        <v>14102</v>
      </c>
      <c r="D6" s="326">
        <v>97</v>
      </c>
      <c r="E6" s="455">
        <f>Ges_Umw4!B34</f>
        <v>4136</v>
      </c>
      <c r="F6" s="456">
        <f>Ges_Umw4!C34</f>
        <v>1238</v>
      </c>
      <c r="G6" s="456">
        <f>Ges_Umw4!D34</f>
        <v>1241</v>
      </c>
      <c r="H6" s="456">
        <f>Ges_Umw4!E34</f>
        <v>1035</v>
      </c>
      <c r="I6" s="456">
        <f>Ges_Umw4!F34</f>
        <v>337</v>
      </c>
      <c r="J6" s="456">
        <f>Ges_Umw4!G34</f>
        <v>132</v>
      </c>
      <c r="K6" s="456">
        <f>Ges_Umw4!H34</f>
        <v>153</v>
      </c>
      <c r="L6" s="457">
        <f t="shared" si="0"/>
        <v>2898</v>
      </c>
    </row>
    <row r="7" spans="1:12" x14ac:dyDescent="0.2">
      <c r="A7">
        <v>93</v>
      </c>
      <c r="B7">
        <v>14501</v>
      </c>
      <c r="D7" s="326">
        <v>98</v>
      </c>
      <c r="E7" s="455">
        <v>4098</v>
      </c>
      <c r="F7" s="456">
        <v>1247</v>
      </c>
      <c r="G7" s="456">
        <f>Ges_Umw4!D35</f>
        <v>1177</v>
      </c>
      <c r="H7" s="456">
        <v>1053</v>
      </c>
      <c r="I7" s="456">
        <v>338</v>
      </c>
      <c r="J7" s="456">
        <f>Ges_Umw4!G35</f>
        <v>129</v>
      </c>
      <c r="K7" s="456">
        <f>Ges_Umw4!H35</f>
        <v>154</v>
      </c>
      <c r="L7" s="457">
        <f t="shared" si="0"/>
        <v>2851</v>
      </c>
    </row>
    <row r="8" spans="1:12" x14ac:dyDescent="0.2">
      <c r="A8">
        <v>94</v>
      </c>
      <c r="B8">
        <v>16486</v>
      </c>
      <c r="D8" s="326">
        <v>99</v>
      </c>
      <c r="E8" s="455">
        <v>4281</v>
      </c>
      <c r="F8" s="456">
        <v>1305</v>
      </c>
      <c r="G8" s="456">
        <v>1278</v>
      </c>
      <c r="H8" s="456">
        <v>1098</v>
      </c>
      <c r="I8" s="456">
        <v>340</v>
      </c>
      <c r="J8" s="456">
        <v>124</v>
      </c>
      <c r="K8" s="456">
        <v>136</v>
      </c>
      <c r="L8" s="457">
        <f t="shared" si="0"/>
        <v>2976</v>
      </c>
    </row>
    <row r="9" spans="1:12" x14ac:dyDescent="0.2">
      <c r="A9">
        <v>95</v>
      </c>
      <c r="B9">
        <v>18643</v>
      </c>
      <c r="D9" s="454">
        <v>0</v>
      </c>
      <c r="E9" s="455">
        <v>4361</v>
      </c>
      <c r="F9" s="456">
        <v>1318</v>
      </c>
      <c r="G9" s="456">
        <v>1253</v>
      </c>
      <c r="H9" s="456">
        <v>1173</v>
      </c>
      <c r="I9" s="456">
        <v>349</v>
      </c>
      <c r="J9" s="456">
        <v>105</v>
      </c>
      <c r="K9" s="456">
        <v>164</v>
      </c>
      <c r="L9" s="457">
        <f t="shared" si="0"/>
        <v>3044</v>
      </c>
    </row>
    <row r="10" spans="1:12" x14ac:dyDescent="0.2">
      <c r="A10">
        <v>96</v>
      </c>
      <c r="B10">
        <v>21055</v>
      </c>
      <c r="D10" s="454">
        <v>1</v>
      </c>
      <c r="E10" s="455">
        <v>4391</v>
      </c>
      <c r="F10" s="456">
        <v>1383</v>
      </c>
      <c r="G10" s="456">
        <v>1187</v>
      </c>
      <c r="H10" s="456">
        <v>1174</v>
      </c>
      <c r="I10" s="456">
        <v>366</v>
      </c>
      <c r="J10" s="456">
        <v>109</v>
      </c>
      <c r="K10" s="456">
        <v>172</v>
      </c>
      <c r="L10" s="457">
        <f t="shared" si="0"/>
        <v>3008</v>
      </c>
    </row>
    <row r="11" spans="1:12" x14ac:dyDescent="0.2">
      <c r="A11">
        <v>97</v>
      </c>
      <c r="B11">
        <v>35849</v>
      </c>
      <c r="D11" s="454">
        <v>2</v>
      </c>
      <c r="E11" s="455">
        <v>4391</v>
      </c>
      <c r="F11" s="456">
        <v>1383</v>
      </c>
      <c r="G11" s="456">
        <v>1187</v>
      </c>
      <c r="H11" s="456">
        <v>1174</v>
      </c>
      <c r="I11" s="456">
        <v>366</v>
      </c>
      <c r="J11" s="456">
        <v>109</v>
      </c>
      <c r="K11" s="456">
        <v>172</v>
      </c>
      <c r="L11" s="457">
        <f t="shared" si="0"/>
        <v>3008</v>
      </c>
    </row>
    <row r="12" spans="1:12" x14ac:dyDescent="0.2">
      <c r="A12">
        <v>98</v>
      </c>
      <c r="B12">
        <v>36265</v>
      </c>
    </row>
    <row r="13" spans="1:12" x14ac:dyDescent="0.2">
      <c r="A13">
        <v>99</v>
      </c>
      <c r="B13">
        <v>37228</v>
      </c>
    </row>
    <row r="14" spans="1:12" x14ac:dyDescent="0.2">
      <c r="A14" s="406">
        <v>0</v>
      </c>
      <c r="B14">
        <v>58199</v>
      </c>
    </row>
    <row r="15" spans="1:12" x14ac:dyDescent="0.2">
      <c r="A15" s="406">
        <v>1</v>
      </c>
      <c r="B15">
        <v>32669</v>
      </c>
    </row>
    <row r="16" spans="1:12" x14ac:dyDescent="0.2">
      <c r="A16" s="406">
        <v>2</v>
      </c>
      <c r="B16">
        <v>27673</v>
      </c>
    </row>
  </sheetData>
  <phoneticPr fontId="15" type="noConversion"/>
  <pageMargins left="0.31496062992125984" right="0.51181102362204722" top="0.78740157480314965" bottom="0.74803149606299213" header="0.51181102362204722" footer="0.39370078740157483"/>
  <pageSetup paperSize="9" orientation="portrait" r:id="rId1"/>
  <headerFooter alignWithMargins="0">
    <oddFooter>&amp;C&amp;A</oddFoot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C825A5-3B1F-4E26-8BE1-A59BD2C71D6A}">
  <dimension ref="A1:I61"/>
  <sheetViews>
    <sheetView topLeftCell="A39" workbookViewId="0">
      <selection activeCell="G61" sqref="G61"/>
    </sheetView>
  </sheetViews>
  <sheetFormatPr baseColWidth="10" defaultRowHeight="12.75" x14ac:dyDescent="0.2"/>
  <cols>
    <col min="1" max="1" width="12.140625" customWidth="1"/>
    <col min="2" max="2" width="10.85546875" customWidth="1"/>
    <col min="3" max="5" width="8.7109375" customWidth="1"/>
    <col min="6" max="9" width="9.5703125" customWidth="1"/>
  </cols>
  <sheetData>
    <row r="1" spans="1:7" ht="15" customHeight="1" x14ac:dyDescent="0.2"/>
    <row r="2" spans="1:7" ht="15" customHeight="1" x14ac:dyDescent="0.2"/>
    <row r="3" spans="1:7" ht="15" customHeight="1" x14ac:dyDescent="0.2"/>
    <row r="4" spans="1:7" ht="15" customHeight="1" x14ac:dyDescent="0.2"/>
    <row r="5" spans="1:7" ht="15" customHeight="1" x14ac:dyDescent="0.2"/>
    <row r="6" spans="1:7" ht="15" customHeight="1" x14ac:dyDescent="0.2"/>
    <row r="7" spans="1:7" ht="15" customHeight="1" x14ac:dyDescent="0.2"/>
    <row r="8" spans="1:7" ht="15" customHeight="1" x14ac:dyDescent="0.2"/>
    <row r="9" spans="1:7" ht="15" customHeight="1" x14ac:dyDescent="0.2"/>
    <row r="10" spans="1:7" ht="15" customHeight="1" x14ac:dyDescent="0.2"/>
    <row r="11" spans="1:7" ht="15" customHeight="1" x14ac:dyDescent="0.2"/>
    <row r="12" spans="1:7" s="42" customFormat="1" ht="15" customHeight="1" x14ac:dyDescent="0.2"/>
    <row r="13" spans="1:7" s="42" customFormat="1" ht="15" customHeight="1" x14ac:dyDescent="0.2">
      <c r="A13"/>
      <c r="B13"/>
      <c r="C13"/>
      <c r="D13"/>
      <c r="E13"/>
      <c r="F13"/>
      <c r="G13"/>
    </row>
    <row r="14" spans="1:7" s="42" customFormat="1" ht="15" customHeight="1" x14ac:dyDescent="0.2">
      <c r="A14"/>
      <c r="B14"/>
      <c r="C14"/>
      <c r="D14"/>
      <c r="E14"/>
      <c r="F14"/>
      <c r="G14"/>
    </row>
    <row r="15" spans="1:7" s="42" customFormat="1" ht="15" customHeight="1" x14ac:dyDescent="0.2">
      <c r="A15"/>
      <c r="B15"/>
      <c r="C15"/>
      <c r="D15"/>
      <c r="E15"/>
      <c r="F15"/>
      <c r="G15"/>
    </row>
    <row r="16" spans="1:7" s="42" customFormat="1" ht="15" customHeight="1" x14ac:dyDescent="0.2">
      <c r="A16"/>
      <c r="B16"/>
      <c r="C16"/>
      <c r="D16"/>
      <c r="E16"/>
      <c r="F16"/>
      <c r="G16"/>
    </row>
    <row r="17" spans="1:9" s="42" customFormat="1" ht="15" customHeight="1" x14ac:dyDescent="0.2">
      <c r="A17"/>
      <c r="B17"/>
      <c r="C17"/>
      <c r="D17"/>
      <c r="E17"/>
      <c r="F17"/>
      <c r="G17"/>
    </row>
    <row r="18" spans="1:9" s="42" customFormat="1" ht="15" customHeight="1" x14ac:dyDescent="0.2">
      <c r="A18"/>
      <c r="B18"/>
      <c r="C18"/>
      <c r="D18"/>
      <c r="E18"/>
      <c r="F18"/>
      <c r="G18"/>
    </row>
    <row r="19" spans="1:9" s="42" customFormat="1" ht="15" customHeight="1" x14ac:dyDescent="0.2">
      <c r="A19"/>
      <c r="B19"/>
      <c r="C19"/>
      <c r="D19"/>
      <c r="E19"/>
      <c r="F19"/>
      <c r="G19"/>
    </row>
    <row r="20" spans="1:9" s="42" customFormat="1" ht="9.75" customHeight="1" x14ac:dyDescent="0.2">
      <c r="A20"/>
      <c r="B20"/>
      <c r="C20"/>
      <c r="D20"/>
      <c r="E20"/>
      <c r="F20"/>
      <c r="G20"/>
    </row>
    <row r="21" spans="1:9" s="42" customFormat="1" ht="20.25" customHeight="1" x14ac:dyDescent="0.3">
      <c r="A21"/>
      <c r="B21"/>
      <c r="C21" s="817" t="s">
        <v>868</v>
      </c>
      <c r="D21" s="817"/>
      <c r="E21" s="817"/>
      <c r="F21"/>
      <c r="G21"/>
    </row>
    <row r="22" spans="1:9" s="42" customFormat="1" ht="15" customHeight="1" x14ac:dyDescent="0.2">
      <c r="A22"/>
      <c r="B22"/>
      <c r="C22"/>
      <c r="D22"/>
      <c r="E22"/>
      <c r="F22"/>
      <c r="G22"/>
    </row>
    <row r="23" spans="1:9" s="42" customFormat="1" ht="15" customHeight="1" x14ac:dyDescent="0.2">
      <c r="A23"/>
      <c r="B23"/>
      <c r="C23"/>
      <c r="D23"/>
      <c r="E23"/>
      <c r="F23"/>
      <c r="G23"/>
    </row>
    <row r="24" spans="1:9" s="42" customFormat="1" ht="15" customHeight="1" x14ac:dyDescent="0.2">
      <c r="A24"/>
      <c r="B24"/>
      <c r="C24"/>
      <c r="D24"/>
      <c r="E24"/>
      <c r="F24"/>
      <c r="G24"/>
    </row>
    <row r="25" spans="1:9" s="42" customFormat="1" ht="15" customHeight="1" x14ac:dyDescent="0.2">
      <c r="A25"/>
      <c r="B25"/>
      <c r="C25"/>
      <c r="D25"/>
      <c r="E25"/>
      <c r="F25"/>
      <c r="G25"/>
    </row>
    <row r="26" spans="1:9" s="42" customFormat="1" ht="15" customHeight="1" x14ac:dyDescent="0.2">
      <c r="A26"/>
      <c r="B26"/>
      <c r="C26"/>
      <c r="D26"/>
      <c r="E26"/>
      <c r="F26"/>
      <c r="G26"/>
    </row>
    <row r="27" spans="1:9" s="42" customFormat="1" ht="15" customHeight="1" x14ac:dyDescent="0.2">
      <c r="A27"/>
      <c r="B27"/>
      <c r="C27"/>
      <c r="D27"/>
      <c r="E27"/>
      <c r="F27"/>
      <c r="G27"/>
    </row>
    <row r="28" spans="1:9" s="42" customFormat="1" ht="15" customHeight="1" x14ac:dyDescent="0.2">
      <c r="A28"/>
      <c r="B28"/>
      <c r="C28"/>
      <c r="D28"/>
      <c r="E28"/>
      <c r="F28"/>
      <c r="G28"/>
    </row>
    <row r="29" spans="1:9" s="42" customFormat="1" ht="15" customHeight="1" x14ac:dyDescent="0.2">
      <c r="A29" s="710">
        <v>2002</v>
      </c>
      <c r="B29" s="711"/>
      <c r="C29" s="711"/>
      <c r="D29" s="711"/>
      <c r="E29" s="712"/>
      <c r="F29" s="713">
        <v>2002</v>
      </c>
      <c r="G29" s="881">
        <v>2001</v>
      </c>
      <c r="H29" s="714">
        <v>2002</v>
      </c>
      <c r="I29" s="882">
        <v>2001</v>
      </c>
    </row>
    <row r="30" spans="1:9" s="42" customFormat="1" ht="15" customHeight="1" x14ac:dyDescent="0.2">
      <c r="A30" s="715"/>
      <c r="B30" s="706" t="s">
        <v>416</v>
      </c>
      <c r="C30" s="596"/>
      <c r="D30" s="716" t="s">
        <v>407</v>
      </c>
      <c r="E30" s="597"/>
      <c r="F30" s="579"/>
      <c r="G30" s="579"/>
      <c r="H30" s="579"/>
      <c r="I30" s="579"/>
    </row>
    <row r="31" spans="1:9" s="42" customFormat="1" ht="15" customHeight="1" x14ac:dyDescent="0.2">
      <c r="A31" s="715" t="s">
        <v>417</v>
      </c>
      <c r="B31" s="578" t="s">
        <v>418</v>
      </c>
      <c r="C31" s="540"/>
      <c r="D31" s="717" t="s">
        <v>419</v>
      </c>
      <c r="E31" s="579"/>
      <c r="F31" s="579"/>
      <c r="G31" s="579"/>
      <c r="H31" s="579"/>
      <c r="I31" s="579"/>
    </row>
    <row r="32" spans="1:9" s="42" customFormat="1" ht="15" customHeight="1" x14ac:dyDescent="0.2">
      <c r="A32" s="577"/>
      <c r="B32" s="578" t="s">
        <v>420</v>
      </c>
      <c r="C32" s="596"/>
      <c r="D32" s="718"/>
      <c r="E32" s="549"/>
      <c r="F32" s="579"/>
      <c r="G32" s="579"/>
      <c r="H32" s="579"/>
      <c r="I32" s="579"/>
    </row>
    <row r="33" spans="1:9" s="42" customFormat="1" ht="15" customHeight="1" x14ac:dyDescent="0.2">
      <c r="A33" s="617"/>
      <c r="B33" s="481"/>
      <c r="C33" s="552" t="s">
        <v>739</v>
      </c>
      <c r="D33" s="552" t="s">
        <v>740</v>
      </c>
      <c r="E33" s="552" t="s">
        <v>741</v>
      </c>
      <c r="F33" s="481"/>
      <c r="G33" s="481"/>
      <c r="H33" s="481"/>
      <c r="I33" s="481"/>
    </row>
    <row r="34" spans="1:9" s="42" customFormat="1" ht="15" customHeight="1" x14ac:dyDescent="0.2">
      <c r="A34" s="59" t="s">
        <v>421</v>
      </c>
      <c r="B34" s="127">
        <v>0</v>
      </c>
      <c r="C34" s="127">
        <v>567</v>
      </c>
      <c r="D34" s="127">
        <v>867</v>
      </c>
      <c r="E34" s="127">
        <v>0</v>
      </c>
      <c r="F34" s="719">
        <f t="shared" ref="F34:F45" si="0">SUM(C34:E34)</f>
        <v>1434</v>
      </c>
      <c r="G34" s="719">
        <v>2162</v>
      </c>
      <c r="H34" s="127">
        <v>10711</v>
      </c>
      <c r="I34" s="127">
        <v>13360</v>
      </c>
    </row>
    <row r="35" spans="1:9" s="42" customFormat="1" ht="15" customHeight="1" x14ac:dyDescent="0.2">
      <c r="A35" s="59" t="s">
        <v>422</v>
      </c>
      <c r="B35" s="127">
        <v>0</v>
      </c>
      <c r="C35" s="127">
        <v>546</v>
      </c>
      <c r="D35" s="127">
        <v>1103</v>
      </c>
      <c r="E35" s="127">
        <v>0</v>
      </c>
      <c r="F35" s="719">
        <f t="shared" si="0"/>
        <v>1649</v>
      </c>
      <c r="G35" s="719">
        <v>2493</v>
      </c>
      <c r="H35" s="127">
        <v>9974</v>
      </c>
      <c r="I35" s="127">
        <v>12250</v>
      </c>
    </row>
    <row r="36" spans="1:9" s="42" customFormat="1" ht="15" customHeight="1" x14ac:dyDescent="0.2">
      <c r="A36" s="59" t="s">
        <v>423</v>
      </c>
      <c r="B36" s="127">
        <v>1</v>
      </c>
      <c r="C36" s="127">
        <v>740</v>
      </c>
      <c r="D36" s="127">
        <v>1473</v>
      </c>
      <c r="E36" s="127">
        <v>1</v>
      </c>
      <c r="F36" s="719">
        <f t="shared" si="0"/>
        <v>2214</v>
      </c>
      <c r="G36" s="719">
        <v>2785</v>
      </c>
      <c r="H36" s="127">
        <v>11678</v>
      </c>
      <c r="I36" s="127">
        <v>13581</v>
      </c>
    </row>
    <row r="37" spans="1:9" s="42" customFormat="1" ht="15" customHeight="1" x14ac:dyDescent="0.2">
      <c r="A37" s="59" t="s">
        <v>424</v>
      </c>
      <c r="B37" s="127">
        <v>0</v>
      </c>
      <c r="C37" s="127">
        <v>856</v>
      </c>
      <c r="D37" s="127">
        <v>1661</v>
      </c>
      <c r="E37" s="127">
        <v>2</v>
      </c>
      <c r="F37" s="719">
        <f t="shared" si="0"/>
        <v>2519</v>
      </c>
      <c r="G37" s="719">
        <v>3185</v>
      </c>
      <c r="H37" s="127">
        <v>11688</v>
      </c>
      <c r="I37" s="127">
        <v>13220</v>
      </c>
    </row>
    <row r="38" spans="1:9" s="42" customFormat="1" ht="15" customHeight="1" x14ac:dyDescent="0.2">
      <c r="A38" s="59" t="s">
        <v>425</v>
      </c>
      <c r="B38" s="127">
        <v>0</v>
      </c>
      <c r="C38" s="127">
        <v>809</v>
      </c>
      <c r="D38" s="127">
        <v>1701</v>
      </c>
      <c r="E38" s="127">
        <v>0</v>
      </c>
      <c r="F38" s="719">
        <f t="shared" si="0"/>
        <v>2510</v>
      </c>
      <c r="G38" s="719">
        <v>3059</v>
      </c>
      <c r="H38" s="127">
        <v>12325</v>
      </c>
      <c r="I38" s="127">
        <v>14278</v>
      </c>
    </row>
    <row r="39" spans="1:9" s="42" customFormat="1" ht="15" customHeight="1" x14ac:dyDescent="0.2">
      <c r="A39" s="59" t="s">
        <v>426</v>
      </c>
      <c r="B39" s="127">
        <v>0</v>
      </c>
      <c r="C39" s="127">
        <v>807</v>
      </c>
      <c r="D39" s="127">
        <v>1889</v>
      </c>
      <c r="E39" s="127">
        <v>0</v>
      </c>
      <c r="F39" s="719">
        <f t="shared" si="0"/>
        <v>2696</v>
      </c>
      <c r="G39" s="719">
        <v>3210</v>
      </c>
      <c r="H39" s="127">
        <v>12476</v>
      </c>
      <c r="I39" s="127">
        <v>13970</v>
      </c>
    </row>
    <row r="40" spans="1:9" s="42" customFormat="1" ht="15" customHeight="1" x14ac:dyDescent="0.2">
      <c r="A40" s="59" t="s">
        <v>427</v>
      </c>
      <c r="B40" s="127">
        <v>0</v>
      </c>
      <c r="C40" s="127">
        <v>949</v>
      </c>
      <c r="D40" s="127">
        <v>1991</v>
      </c>
      <c r="E40" s="127">
        <v>0</v>
      </c>
      <c r="F40" s="719">
        <f t="shared" si="0"/>
        <v>2940</v>
      </c>
      <c r="G40" s="719">
        <v>3925</v>
      </c>
      <c r="H40" s="127">
        <v>12861</v>
      </c>
      <c r="I40" s="127">
        <v>14464</v>
      </c>
    </row>
    <row r="41" spans="1:9" s="42" customFormat="1" ht="15" customHeight="1" x14ac:dyDescent="0.2">
      <c r="A41" s="59" t="s">
        <v>428</v>
      </c>
      <c r="B41" s="127">
        <v>0</v>
      </c>
      <c r="C41" s="127">
        <v>965</v>
      </c>
      <c r="D41" s="127">
        <v>1898</v>
      </c>
      <c r="E41" s="127">
        <v>0</v>
      </c>
      <c r="F41" s="719">
        <f t="shared" si="0"/>
        <v>2863</v>
      </c>
      <c r="G41" s="719">
        <v>3648</v>
      </c>
      <c r="H41" s="127">
        <v>12801</v>
      </c>
      <c r="I41" s="127">
        <v>14296</v>
      </c>
    </row>
    <row r="42" spans="1:9" s="42" customFormat="1" ht="15" customHeight="1" x14ac:dyDescent="0.2">
      <c r="A42" s="59" t="s">
        <v>429</v>
      </c>
      <c r="B42" s="127">
        <v>0</v>
      </c>
      <c r="C42" s="127">
        <v>991</v>
      </c>
      <c r="D42" s="127">
        <v>1669</v>
      </c>
      <c r="E42" s="127">
        <v>1</v>
      </c>
      <c r="F42" s="719">
        <f t="shared" si="0"/>
        <v>2661</v>
      </c>
      <c r="G42" s="719">
        <v>3095</v>
      </c>
      <c r="H42" s="127">
        <v>12217</v>
      </c>
      <c r="I42" s="127">
        <v>13544</v>
      </c>
    </row>
    <row r="43" spans="1:9" s="42" customFormat="1" ht="15" customHeight="1" x14ac:dyDescent="0.2">
      <c r="A43" s="59" t="s">
        <v>430</v>
      </c>
      <c r="B43" s="127">
        <v>0</v>
      </c>
      <c r="C43" s="127">
        <v>766</v>
      </c>
      <c r="D43" s="127">
        <v>1518</v>
      </c>
      <c r="E43" s="127">
        <v>0</v>
      </c>
      <c r="F43" s="719">
        <f t="shared" si="0"/>
        <v>2284</v>
      </c>
      <c r="G43" s="719">
        <v>1964</v>
      </c>
      <c r="H43" s="127">
        <v>12504</v>
      </c>
      <c r="I43" s="127">
        <v>11204</v>
      </c>
    </row>
    <row r="44" spans="1:9" s="42" customFormat="1" ht="15" customHeight="1" x14ac:dyDescent="0.2">
      <c r="A44" s="59" t="s">
        <v>431</v>
      </c>
      <c r="B44" s="328">
        <v>0</v>
      </c>
      <c r="C44" s="293">
        <v>700</v>
      </c>
      <c r="D44" s="293">
        <v>1221</v>
      </c>
      <c r="E44" s="293">
        <v>0</v>
      </c>
      <c r="F44" s="719">
        <f t="shared" si="0"/>
        <v>1921</v>
      </c>
      <c r="G44" s="719">
        <v>1467</v>
      </c>
      <c r="H44" s="293">
        <v>11141</v>
      </c>
      <c r="I44" s="293">
        <v>10470</v>
      </c>
    </row>
    <row r="45" spans="1:9" s="42" customFormat="1" ht="15" customHeight="1" thickBot="1" x14ac:dyDescent="0.25">
      <c r="A45" s="292" t="s">
        <v>432</v>
      </c>
      <c r="B45" s="329">
        <v>0</v>
      </c>
      <c r="C45" s="329">
        <v>768</v>
      </c>
      <c r="D45" s="329">
        <v>1184</v>
      </c>
      <c r="E45" s="329">
        <v>0</v>
      </c>
      <c r="F45" s="720">
        <f t="shared" si="0"/>
        <v>1952</v>
      </c>
      <c r="G45" s="720">
        <v>1676</v>
      </c>
      <c r="H45" s="294">
        <v>10673</v>
      </c>
      <c r="I45" s="294">
        <v>9958</v>
      </c>
    </row>
    <row r="46" spans="1:9" s="42" customFormat="1" ht="15" customHeight="1" x14ac:dyDescent="0.2">
      <c r="A46" s="581" t="s">
        <v>41</v>
      </c>
      <c r="B46" s="719">
        <f t="shared" ref="B46:I46" si="1">SUM(B34:B45)</f>
        <v>1</v>
      </c>
      <c r="C46" s="719">
        <f t="shared" si="1"/>
        <v>9464</v>
      </c>
      <c r="D46" s="719">
        <f t="shared" si="1"/>
        <v>18175</v>
      </c>
      <c r="E46" s="719">
        <f t="shared" si="1"/>
        <v>4</v>
      </c>
      <c r="F46" s="719">
        <f t="shared" si="1"/>
        <v>27643</v>
      </c>
      <c r="G46" s="719">
        <f>SUM(G34:G45)</f>
        <v>32669</v>
      </c>
      <c r="H46" s="719">
        <f t="shared" si="1"/>
        <v>141049</v>
      </c>
      <c r="I46" s="719">
        <f t="shared" si="1"/>
        <v>154595</v>
      </c>
    </row>
    <row r="47" spans="1:9" s="42" customFormat="1" ht="15" customHeight="1" x14ac:dyDescent="0.2"/>
    <row r="48" spans="1:9" ht="15" customHeight="1" x14ac:dyDescent="0.2"/>
    <row r="49" ht="15" customHeight="1" x14ac:dyDescent="0.2"/>
    <row r="50" ht="15" customHeight="1" x14ac:dyDescent="0.2"/>
    <row r="51" ht="15" customHeight="1" x14ac:dyDescent="0.2"/>
    <row r="52" ht="15" customHeight="1" x14ac:dyDescent="0.2"/>
    <row r="53" s="42" customFormat="1" ht="15" customHeight="1" x14ac:dyDescent="0.2"/>
    <row r="54" s="42" customFormat="1" ht="15" customHeight="1" x14ac:dyDescent="0.2"/>
    <row r="55" s="42" customFormat="1" ht="15" customHeight="1" x14ac:dyDescent="0.2"/>
    <row r="56" s="42" customFormat="1" ht="15" customHeight="1" x14ac:dyDescent="0.2"/>
    <row r="57" s="42" customFormat="1" ht="15" customHeight="1" x14ac:dyDescent="0.2"/>
    <row r="58" s="42" customFormat="1" ht="15" customHeight="1" x14ac:dyDescent="0.2"/>
    <row r="59" s="42" customFormat="1" ht="15" customHeight="1" x14ac:dyDescent="0.2"/>
    <row r="60" s="42" customFormat="1" ht="15" customHeight="1" x14ac:dyDescent="0.2"/>
    <row r="61" s="42" customFormat="1" ht="15" customHeight="1" x14ac:dyDescent="0.2"/>
  </sheetData>
  <phoneticPr fontId="15" type="noConversion"/>
  <pageMargins left="0.31496062992125984" right="0.51181102362204722" top="0.78740157480314965" bottom="0.74803149606299213" header="0.51181102362204722" footer="0.39370078740157483"/>
  <pageSetup paperSize="9" orientation="portrait" r:id="rId1"/>
  <headerFooter alignWithMargins="0">
    <oddFooter>&amp;C&amp;A</oddFooter>
  </headerFooter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D2CFC1-D774-4960-8EBD-B8C8C40BEE69}">
  <dimension ref="A1:I39"/>
  <sheetViews>
    <sheetView topLeftCell="A24" workbookViewId="0">
      <selection activeCell="G61" sqref="G61"/>
    </sheetView>
  </sheetViews>
  <sheetFormatPr baseColWidth="10" defaultRowHeight="12.75" x14ac:dyDescent="0.2"/>
  <cols>
    <col min="1" max="1" width="9.7109375" customWidth="1"/>
    <col min="2" max="2" width="15.28515625" customWidth="1"/>
    <col min="3" max="8" width="10.28515625" customWidth="1"/>
    <col min="9" max="10" width="10.7109375" customWidth="1"/>
    <col min="11" max="11" width="8.7109375" customWidth="1"/>
  </cols>
  <sheetData>
    <row r="1" spans="1:9" s="42" customFormat="1" ht="15" customHeight="1" x14ac:dyDescent="0.2">
      <c r="A1" s="105"/>
      <c r="B1" s="105"/>
    </row>
    <row r="2" spans="1:9" s="42" customFormat="1" ht="8.1" customHeight="1" x14ac:dyDescent="0.2"/>
    <row r="3" spans="1:9" s="42" customFormat="1" ht="15" customHeight="1" x14ac:dyDescent="0.2">
      <c r="A3" s="790" t="s">
        <v>433</v>
      </c>
      <c r="B3" s="791"/>
      <c r="C3" s="791"/>
      <c r="D3" s="792">
        <v>1998</v>
      </c>
      <c r="E3" s="792">
        <v>1999</v>
      </c>
      <c r="F3" s="793">
        <v>2000</v>
      </c>
      <c r="G3" s="793">
        <v>2001</v>
      </c>
      <c r="H3" s="794">
        <v>2002</v>
      </c>
      <c r="I3"/>
    </row>
    <row r="4" spans="1:9" s="42" customFormat="1" ht="15" customHeight="1" x14ac:dyDescent="0.2">
      <c r="A4" s="43" t="s">
        <v>407</v>
      </c>
      <c r="B4" s="23"/>
      <c r="C4" s="23"/>
      <c r="D4" s="70">
        <v>36265</v>
      </c>
      <c r="E4" s="70">
        <v>37228</v>
      </c>
      <c r="F4" s="70">
        <v>58199</v>
      </c>
      <c r="G4" s="70">
        <v>32732</v>
      </c>
      <c r="H4" s="70">
        <v>27643</v>
      </c>
      <c r="I4"/>
    </row>
    <row r="5" spans="1:9" s="42" customFormat="1" ht="15" customHeight="1" thickBot="1" x14ac:dyDescent="0.25">
      <c r="A5" s="74" t="s">
        <v>434</v>
      </c>
      <c r="B5" s="135"/>
      <c r="C5" s="135"/>
      <c r="D5" s="144">
        <v>143928</v>
      </c>
      <c r="E5" s="144">
        <v>153077</v>
      </c>
      <c r="F5" s="144">
        <v>162745</v>
      </c>
      <c r="G5" s="144">
        <v>154595</v>
      </c>
      <c r="H5" s="144">
        <v>141049</v>
      </c>
      <c r="I5"/>
    </row>
    <row r="6" spans="1:9" s="42" customFormat="1" ht="15" customHeight="1" x14ac:dyDescent="0.2">
      <c r="A6" s="43" t="s">
        <v>435</v>
      </c>
      <c r="B6" s="23"/>
      <c r="C6" s="23"/>
      <c r="D6" s="70">
        <v>4</v>
      </c>
      <c r="E6" s="70">
        <v>1</v>
      </c>
      <c r="F6" s="70">
        <v>111</v>
      </c>
      <c r="G6" s="70">
        <v>7</v>
      </c>
      <c r="H6" s="70">
        <v>1</v>
      </c>
      <c r="I6"/>
    </row>
    <row r="7" spans="1:9" s="42" customFormat="1" ht="15" customHeight="1" x14ac:dyDescent="0.2">
      <c r="A7" s="43" t="s">
        <v>436</v>
      </c>
      <c r="B7" s="23"/>
      <c r="C7" s="23"/>
      <c r="D7" s="70">
        <v>143959</v>
      </c>
      <c r="E7" s="70">
        <v>153105</v>
      </c>
      <c r="F7" s="70">
        <v>162877</v>
      </c>
      <c r="G7" s="70">
        <v>154408</v>
      </c>
      <c r="H7" s="70">
        <v>141048</v>
      </c>
      <c r="I7"/>
    </row>
    <row r="27" spans="1:8" x14ac:dyDescent="0.2">
      <c r="A27" s="323"/>
      <c r="B27" s="323"/>
      <c r="C27" s="323"/>
      <c r="D27" s="323"/>
      <c r="E27" s="323"/>
      <c r="F27" s="323"/>
      <c r="G27" s="323"/>
      <c r="H27" s="323"/>
    </row>
    <row r="28" spans="1:8" ht="8.1" customHeight="1" x14ac:dyDescent="0.2">
      <c r="A28" s="323"/>
      <c r="B28" s="323"/>
      <c r="C28" s="323"/>
      <c r="D28" s="323"/>
      <c r="E28" s="323"/>
      <c r="F28" s="323"/>
      <c r="G28" s="323"/>
      <c r="H28" s="323"/>
    </row>
    <row r="29" spans="1:8" ht="15" customHeight="1" x14ac:dyDescent="0.2">
      <c r="A29" s="323"/>
      <c r="B29" s="323"/>
      <c r="C29" s="323"/>
      <c r="D29" s="323"/>
      <c r="E29" s="323"/>
      <c r="F29" s="323"/>
      <c r="G29" s="323"/>
      <c r="H29" s="323"/>
    </row>
    <row r="30" spans="1:8" ht="18" customHeight="1" x14ac:dyDescent="0.2">
      <c r="A30" s="542" t="s">
        <v>40</v>
      </c>
      <c r="B30" s="565" t="s">
        <v>408</v>
      </c>
      <c r="C30" s="565" t="s">
        <v>409</v>
      </c>
      <c r="D30" s="565" t="s">
        <v>410</v>
      </c>
      <c r="E30" s="565" t="s">
        <v>411</v>
      </c>
      <c r="F30" s="565" t="s">
        <v>412</v>
      </c>
      <c r="G30" s="565" t="s">
        <v>413</v>
      </c>
      <c r="H30" s="565" t="s">
        <v>414</v>
      </c>
    </row>
    <row r="31" spans="1:8" ht="18" customHeight="1" x14ac:dyDescent="0.2">
      <c r="A31" s="77">
        <v>1994</v>
      </c>
      <c r="B31" s="721">
        <v>4231.37</v>
      </c>
      <c r="C31" s="93">
        <v>1423.64</v>
      </c>
      <c r="D31" s="93">
        <v>1173</v>
      </c>
      <c r="E31" s="93">
        <v>968.67</v>
      </c>
      <c r="F31" s="93">
        <v>419.51</v>
      </c>
      <c r="G31" s="93">
        <v>192.1</v>
      </c>
      <c r="H31" s="93">
        <f>B31-(SUM(C31:G31))</f>
        <v>54.449999999998909</v>
      </c>
    </row>
    <row r="32" spans="1:8" ht="18" customHeight="1" x14ac:dyDescent="0.2">
      <c r="A32" s="77">
        <v>1995</v>
      </c>
      <c r="B32" s="721">
        <v>4168.9799999999996</v>
      </c>
      <c r="C32" s="93">
        <v>1331.58</v>
      </c>
      <c r="D32" s="93">
        <v>1216.28</v>
      </c>
      <c r="E32" s="93">
        <v>1035.99</v>
      </c>
      <c r="F32" s="93">
        <v>376.31</v>
      </c>
      <c r="G32" s="93">
        <v>111.2</v>
      </c>
      <c r="H32" s="93">
        <f>B32-(SUM(C32:G32))</f>
        <v>97.620000000000346</v>
      </c>
    </row>
    <row r="33" spans="1:8" ht="18" customHeight="1" x14ac:dyDescent="0.2">
      <c r="A33" s="77">
        <v>1996</v>
      </c>
      <c r="B33" s="721">
        <v>4021.92</v>
      </c>
      <c r="C33" s="93">
        <v>1230.29</v>
      </c>
      <c r="D33" s="93">
        <v>1192.21</v>
      </c>
      <c r="E33" s="93">
        <v>997.79</v>
      </c>
      <c r="F33" s="93">
        <v>351.29</v>
      </c>
      <c r="G33" s="93">
        <v>119.8</v>
      </c>
      <c r="H33" s="93">
        <f>B33-(SUM(C33:G33))</f>
        <v>130.53999999999996</v>
      </c>
    </row>
    <row r="34" spans="1:8" ht="18" customHeight="1" x14ac:dyDescent="0.2">
      <c r="A34" s="77">
        <v>1997</v>
      </c>
      <c r="B34" s="721">
        <v>4136</v>
      </c>
      <c r="C34" s="93">
        <v>1238</v>
      </c>
      <c r="D34" s="93">
        <v>1241</v>
      </c>
      <c r="E34" s="93">
        <v>1035</v>
      </c>
      <c r="F34" s="93">
        <v>337</v>
      </c>
      <c r="G34" s="93">
        <v>132</v>
      </c>
      <c r="H34" s="93">
        <v>153</v>
      </c>
    </row>
    <row r="35" spans="1:8" ht="18" customHeight="1" x14ac:dyDescent="0.2">
      <c r="A35" s="77">
        <v>1998</v>
      </c>
      <c r="B35" s="721">
        <v>4098</v>
      </c>
      <c r="C35" s="93">
        <v>1247</v>
      </c>
      <c r="D35" s="93">
        <v>1177</v>
      </c>
      <c r="E35" s="93">
        <v>1053</v>
      </c>
      <c r="F35" s="93">
        <v>338</v>
      </c>
      <c r="G35" s="93">
        <v>129</v>
      </c>
      <c r="H35" s="93">
        <v>154</v>
      </c>
    </row>
    <row r="36" spans="1:8" ht="18" customHeight="1" x14ac:dyDescent="0.2">
      <c r="A36" s="77">
        <v>1999</v>
      </c>
      <c r="B36" s="721">
        <v>4281</v>
      </c>
      <c r="C36" s="93">
        <v>1305</v>
      </c>
      <c r="D36" s="93">
        <v>1278</v>
      </c>
      <c r="E36" s="93">
        <v>1098</v>
      </c>
      <c r="F36" s="93">
        <v>340</v>
      </c>
      <c r="G36" s="93">
        <v>124</v>
      </c>
      <c r="H36" s="93">
        <v>136</v>
      </c>
    </row>
    <row r="37" spans="1:8" ht="18" customHeight="1" x14ac:dyDescent="0.2">
      <c r="A37" s="77">
        <v>2000</v>
      </c>
      <c r="B37" s="721">
        <f>SUM(C37:H37)</f>
        <v>4362</v>
      </c>
      <c r="C37" s="93">
        <v>1318</v>
      </c>
      <c r="D37" s="93">
        <v>1253</v>
      </c>
      <c r="E37" s="93">
        <v>1173</v>
      </c>
      <c r="F37" s="93">
        <v>349</v>
      </c>
      <c r="G37" s="93">
        <v>105</v>
      </c>
      <c r="H37" s="93">
        <v>164</v>
      </c>
    </row>
    <row r="38" spans="1:8" ht="18" customHeight="1" x14ac:dyDescent="0.2">
      <c r="A38" s="326">
        <v>2001</v>
      </c>
      <c r="B38" s="722">
        <f>SUM(C38:H38)</f>
        <v>4370</v>
      </c>
      <c r="C38" s="87">
        <v>1383</v>
      </c>
      <c r="D38" s="87">
        <v>1187</v>
      </c>
      <c r="E38" s="87">
        <v>1174</v>
      </c>
      <c r="F38" s="87">
        <v>349</v>
      </c>
      <c r="G38" s="87">
        <v>105</v>
      </c>
      <c r="H38" s="87">
        <v>172</v>
      </c>
    </row>
    <row r="39" spans="1:8" ht="18" customHeight="1" x14ac:dyDescent="0.2">
      <c r="A39" s="326">
        <v>2002</v>
      </c>
      <c r="B39" s="722">
        <f>SUM(C39:H39)</f>
        <v>4387</v>
      </c>
      <c r="C39" s="87">
        <v>1408</v>
      </c>
      <c r="D39" s="87">
        <v>1293</v>
      </c>
      <c r="E39" s="87">
        <v>1065</v>
      </c>
      <c r="F39" s="87">
        <v>378</v>
      </c>
      <c r="G39" s="87">
        <v>121</v>
      </c>
      <c r="H39" s="87">
        <v>122</v>
      </c>
    </row>
  </sheetData>
  <phoneticPr fontId="15" type="noConversion"/>
  <pageMargins left="0.31496062992125984" right="0.51181102362204722" top="0.78740157480314965" bottom="0.74803149606299213" header="0.51181102362204722" footer="0.39370078740157483"/>
  <pageSetup paperSize="9" orientation="portrait" r:id="rId1"/>
  <headerFooter alignWithMargins="0">
    <oddFooter>&amp;C&amp;A</oddFooter>
  </headerFooter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D25028-0260-479E-8ECF-184AF2A6A057}">
  <dimension ref="A1:G52"/>
  <sheetViews>
    <sheetView workbookViewId="0">
      <selection activeCell="G61" sqref="G61"/>
    </sheetView>
  </sheetViews>
  <sheetFormatPr baseColWidth="10" defaultRowHeight="12.75" x14ac:dyDescent="0.2"/>
  <sheetData>
    <row r="1" spans="1:7" x14ac:dyDescent="0.2">
      <c r="A1" s="12" t="s">
        <v>437</v>
      </c>
    </row>
    <row r="3" spans="1:7" x14ac:dyDescent="0.2">
      <c r="A3" s="427"/>
      <c r="B3" s="428"/>
      <c r="C3" s="428"/>
      <c r="D3" s="428"/>
      <c r="E3" s="429">
        <v>2000</v>
      </c>
      <c r="F3" s="429">
        <v>2001</v>
      </c>
      <c r="G3" s="896">
        <v>2002</v>
      </c>
    </row>
    <row r="4" spans="1:7" x14ac:dyDescent="0.2">
      <c r="A4" s="6" t="s">
        <v>438</v>
      </c>
      <c r="B4" s="7"/>
      <c r="C4" s="7"/>
      <c r="D4" s="7"/>
      <c r="E4" s="415">
        <v>420</v>
      </c>
      <c r="F4" s="415">
        <v>445</v>
      </c>
      <c r="G4" s="415">
        <v>446</v>
      </c>
    </row>
    <row r="6" spans="1:7" x14ac:dyDescent="0.2">
      <c r="A6" s="12" t="s">
        <v>439</v>
      </c>
    </row>
    <row r="8" spans="1:7" x14ac:dyDescent="0.2">
      <c r="A8" s="895">
        <v>2002</v>
      </c>
      <c r="B8" s="423" t="s">
        <v>840</v>
      </c>
      <c r="C8" s="423" t="s">
        <v>841</v>
      </c>
      <c r="D8" s="423" t="s">
        <v>842</v>
      </c>
      <c r="E8" s="423" t="s">
        <v>843</v>
      </c>
      <c r="F8" s="423" t="s">
        <v>440</v>
      </c>
      <c r="G8" s="423" t="s">
        <v>441</v>
      </c>
    </row>
    <row r="9" spans="1:7" x14ac:dyDescent="0.2">
      <c r="A9" s="424"/>
      <c r="B9" s="425"/>
      <c r="C9" s="425"/>
      <c r="D9" s="425"/>
      <c r="E9" s="425"/>
      <c r="F9" s="426">
        <v>37621</v>
      </c>
      <c r="G9" s="425">
        <v>2002</v>
      </c>
    </row>
    <row r="10" spans="1:7" x14ac:dyDescent="0.2">
      <c r="A10" s="415" t="s">
        <v>442</v>
      </c>
      <c r="B10" s="415">
        <v>56</v>
      </c>
      <c r="C10" s="415">
        <v>46</v>
      </c>
      <c r="D10" s="415">
        <v>59</v>
      </c>
      <c r="E10" s="415">
        <v>66</v>
      </c>
      <c r="F10" s="415">
        <v>227</v>
      </c>
      <c r="G10" s="415"/>
    </row>
    <row r="11" spans="1:7" x14ac:dyDescent="0.2">
      <c r="A11" s="415" t="s">
        <v>443</v>
      </c>
      <c r="B11" s="415">
        <v>48</v>
      </c>
      <c r="C11" s="415">
        <v>44</v>
      </c>
      <c r="D11" s="415">
        <v>52</v>
      </c>
      <c r="E11" s="415">
        <v>61</v>
      </c>
      <c r="F11" s="415">
        <v>205</v>
      </c>
      <c r="G11" s="415"/>
    </row>
    <row r="12" spans="1:7" x14ac:dyDescent="0.2">
      <c r="A12" s="421" t="s">
        <v>444</v>
      </c>
      <c r="B12" s="421">
        <v>275</v>
      </c>
      <c r="C12" s="421">
        <v>277</v>
      </c>
      <c r="D12" s="421">
        <v>284</v>
      </c>
      <c r="E12" s="421">
        <v>289</v>
      </c>
      <c r="F12" s="421">
        <v>289</v>
      </c>
      <c r="G12" s="421">
        <v>516</v>
      </c>
    </row>
    <row r="13" spans="1:7" x14ac:dyDescent="0.2">
      <c r="A13" s="419" t="s">
        <v>445</v>
      </c>
      <c r="B13" s="416"/>
      <c r="C13" s="420"/>
      <c r="D13" s="416"/>
      <c r="E13" s="420"/>
      <c r="F13" s="416"/>
      <c r="G13" s="417"/>
    </row>
    <row r="14" spans="1:7" x14ac:dyDescent="0.2">
      <c r="A14" s="6" t="s">
        <v>113</v>
      </c>
      <c r="B14" s="418">
        <v>630</v>
      </c>
      <c r="C14" s="7">
        <v>627</v>
      </c>
      <c r="D14" s="418">
        <v>637</v>
      </c>
      <c r="E14" s="7">
        <v>690</v>
      </c>
      <c r="F14" s="418">
        <v>690</v>
      </c>
      <c r="G14" s="302"/>
    </row>
    <row r="16" spans="1:7" x14ac:dyDescent="0.2">
      <c r="A16" s="422">
        <v>2001</v>
      </c>
      <c r="B16" s="423" t="s">
        <v>765</v>
      </c>
      <c r="C16" s="423" t="s">
        <v>766</v>
      </c>
      <c r="D16" s="423" t="s">
        <v>767</v>
      </c>
      <c r="E16" s="423" t="s">
        <v>768</v>
      </c>
      <c r="F16" s="423" t="s">
        <v>440</v>
      </c>
      <c r="G16" s="423" t="s">
        <v>441</v>
      </c>
    </row>
    <row r="17" spans="1:7" x14ac:dyDescent="0.2">
      <c r="A17" s="424"/>
      <c r="B17" s="425"/>
      <c r="C17" s="425"/>
      <c r="D17" s="425"/>
      <c r="E17" s="425"/>
      <c r="F17" s="426">
        <v>37256</v>
      </c>
      <c r="G17" s="425" t="s">
        <v>769</v>
      </c>
    </row>
    <row r="18" spans="1:7" x14ac:dyDescent="0.2">
      <c r="A18" s="415" t="s">
        <v>442</v>
      </c>
      <c r="B18" s="415">
        <v>48</v>
      </c>
      <c r="C18" s="415">
        <v>40</v>
      </c>
      <c r="D18" s="415">
        <v>45</v>
      </c>
      <c r="E18" s="415">
        <v>52</v>
      </c>
      <c r="F18" s="415">
        <v>185</v>
      </c>
      <c r="G18" s="415"/>
    </row>
    <row r="19" spans="1:7" x14ac:dyDescent="0.2">
      <c r="A19" s="415" t="s">
        <v>443</v>
      </c>
      <c r="B19" s="415">
        <v>45</v>
      </c>
      <c r="C19" s="415">
        <v>38</v>
      </c>
      <c r="D19" s="415">
        <v>41</v>
      </c>
      <c r="E19" s="415">
        <v>69</v>
      </c>
      <c r="F19" s="415">
        <v>193</v>
      </c>
      <c r="G19" s="415"/>
    </row>
    <row r="20" spans="1:7" x14ac:dyDescent="0.2">
      <c r="A20" s="421" t="s">
        <v>444</v>
      </c>
      <c r="B20" s="421">
        <v>278</v>
      </c>
      <c r="C20" s="421">
        <v>280</v>
      </c>
      <c r="D20" s="421">
        <v>284</v>
      </c>
      <c r="E20" s="421">
        <v>267</v>
      </c>
      <c r="F20" s="421">
        <v>267</v>
      </c>
      <c r="G20" s="421">
        <v>452</v>
      </c>
    </row>
    <row r="21" spans="1:7" x14ac:dyDescent="0.2">
      <c r="A21" s="419" t="s">
        <v>445</v>
      </c>
      <c r="B21" s="416"/>
      <c r="C21" s="420"/>
      <c r="D21" s="416"/>
      <c r="E21" s="420"/>
      <c r="F21" s="416"/>
      <c r="G21" s="417"/>
    </row>
    <row r="22" spans="1:7" x14ac:dyDescent="0.2">
      <c r="A22" s="6" t="s">
        <v>113</v>
      </c>
      <c r="B22" s="418">
        <v>593</v>
      </c>
      <c r="C22" s="7">
        <v>631</v>
      </c>
      <c r="D22" s="418">
        <v>607</v>
      </c>
      <c r="E22" s="7">
        <v>608</v>
      </c>
      <c r="F22" s="418">
        <v>608</v>
      </c>
      <c r="G22" s="302"/>
    </row>
    <row r="24" spans="1:7" x14ac:dyDescent="0.2">
      <c r="A24" s="12" t="s">
        <v>446</v>
      </c>
    </row>
    <row r="26" spans="1:7" x14ac:dyDescent="0.2">
      <c r="A26" s="430"/>
      <c r="B26" s="431"/>
      <c r="C26" s="431"/>
      <c r="D26" s="385"/>
      <c r="E26" s="374"/>
      <c r="F26" s="385"/>
      <c r="G26" s="374"/>
    </row>
    <row r="27" spans="1:7" x14ac:dyDescent="0.2">
      <c r="A27" s="452"/>
      <c r="B27" s="453"/>
      <c r="C27" s="453"/>
      <c r="D27" s="962">
        <v>2001</v>
      </c>
      <c r="E27" s="963"/>
      <c r="F27" s="964">
        <v>2002</v>
      </c>
      <c r="G27" s="965"/>
    </row>
    <row r="28" spans="1:7" x14ac:dyDescent="0.2">
      <c r="A28" s="774"/>
      <c r="B28" s="871"/>
      <c r="C28" s="871"/>
      <c r="D28" s="774"/>
      <c r="E28" s="775"/>
      <c r="F28" s="885"/>
      <c r="G28" s="886"/>
    </row>
    <row r="29" spans="1:7" x14ac:dyDescent="0.2">
      <c r="A29" s="419" t="s">
        <v>447</v>
      </c>
      <c r="B29" s="420"/>
      <c r="C29" s="420"/>
      <c r="D29" s="419"/>
      <c r="E29" s="417"/>
      <c r="F29" s="419"/>
      <c r="G29" s="890"/>
    </row>
    <row r="30" spans="1:7" x14ac:dyDescent="0.2">
      <c r="A30" s="6" t="s">
        <v>448</v>
      </c>
      <c r="B30" s="7"/>
      <c r="C30" s="7"/>
      <c r="D30" s="6"/>
      <c r="E30" s="302">
        <v>16</v>
      </c>
      <c r="F30" s="6"/>
      <c r="G30" s="891">
        <v>31</v>
      </c>
    </row>
    <row r="31" spans="1:7" x14ac:dyDescent="0.2">
      <c r="A31" s="419" t="s">
        <v>826</v>
      </c>
      <c r="B31" s="420"/>
      <c r="C31" s="420"/>
      <c r="D31" s="419"/>
      <c r="E31" s="417"/>
      <c r="F31" s="419"/>
      <c r="G31" s="890"/>
    </row>
    <row r="32" spans="1:7" x14ac:dyDescent="0.2">
      <c r="A32" s="6" t="s">
        <v>827</v>
      </c>
      <c r="B32" s="7"/>
      <c r="C32" s="7"/>
      <c r="D32" s="6"/>
      <c r="E32" s="302">
        <v>16</v>
      </c>
      <c r="F32" s="6"/>
      <c r="G32" s="891">
        <v>25</v>
      </c>
    </row>
    <row r="33" spans="1:7" x14ac:dyDescent="0.2">
      <c r="A33" s="419" t="s">
        <v>449</v>
      </c>
      <c r="B33" s="420"/>
      <c r="C33" s="420"/>
      <c r="D33" s="419"/>
      <c r="E33" s="417"/>
      <c r="F33" s="419"/>
      <c r="G33" s="890"/>
    </row>
    <row r="34" spans="1:7" x14ac:dyDescent="0.2">
      <c r="A34" s="6" t="s">
        <v>450</v>
      </c>
      <c r="B34" s="7"/>
      <c r="C34" s="7"/>
      <c r="D34" s="6"/>
      <c r="E34" s="302">
        <v>6</v>
      </c>
      <c r="F34" s="6"/>
      <c r="G34" s="891">
        <v>7</v>
      </c>
    </row>
    <row r="35" spans="1:7" x14ac:dyDescent="0.2">
      <c r="A35" s="217" t="s">
        <v>828</v>
      </c>
      <c r="D35" s="217"/>
      <c r="E35" s="49">
        <v>30</v>
      </c>
      <c r="F35" s="217"/>
      <c r="G35" s="887">
        <v>22</v>
      </c>
    </row>
    <row r="36" spans="1:7" x14ac:dyDescent="0.2">
      <c r="A36" s="324" t="s">
        <v>829</v>
      </c>
      <c r="B36" s="367"/>
      <c r="C36" s="367"/>
      <c r="D36" s="324"/>
      <c r="E36" s="433">
        <v>15</v>
      </c>
      <c r="F36" s="324"/>
      <c r="G36" s="892">
        <v>16</v>
      </c>
    </row>
    <row r="37" spans="1:7" x14ac:dyDescent="0.2">
      <c r="A37" s="419" t="s">
        <v>830</v>
      </c>
      <c r="B37" s="420"/>
      <c r="C37" s="420"/>
      <c r="D37" s="419"/>
      <c r="E37" s="417"/>
      <c r="F37" s="419"/>
      <c r="G37" s="890"/>
    </row>
    <row r="38" spans="1:7" x14ac:dyDescent="0.2">
      <c r="A38" s="6" t="s">
        <v>451</v>
      </c>
      <c r="B38" s="7"/>
      <c r="C38" s="7"/>
      <c r="D38" s="6"/>
      <c r="E38" s="302">
        <v>6</v>
      </c>
      <c r="F38" s="6"/>
      <c r="G38" s="891">
        <v>8</v>
      </c>
    </row>
    <row r="39" spans="1:7" x14ac:dyDescent="0.2">
      <c r="A39" s="419" t="s">
        <v>452</v>
      </c>
      <c r="B39" s="420"/>
      <c r="C39" s="420"/>
      <c r="D39" s="419"/>
      <c r="E39" s="417"/>
      <c r="F39" s="419"/>
      <c r="G39" s="890"/>
    </row>
    <row r="40" spans="1:7" x14ac:dyDescent="0.2">
      <c r="A40" s="6" t="s">
        <v>831</v>
      </c>
      <c r="B40" s="7"/>
      <c r="C40" s="7"/>
      <c r="D40" s="6"/>
      <c r="E40" s="302">
        <v>67</v>
      </c>
      <c r="F40" s="6"/>
      <c r="G40" s="891">
        <v>75</v>
      </c>
    </row>
    <row r="41" spans="1:7" x14ac:dyDescent="0.2">
      <c r="A41" s="419" t="s">
        <v>832</v>
      </c>
      <c r="B41" s="420"/>
      <c r="C41" s="420"/>
      <c r="D41" s="419"/>
      <c r="E41" s="417"/>
      <c r="F41" s="419"/>
      <c r="G41" s="890"/>
    </row>
    <row r="42" spans="1:7" x14ac:dyDescent="0.2">
      <c r="A42" s="6" t="s">
        <v>833</v>
      </c>
      <c r="B42" s="7"/>
      <c r="C42" s="7"/>
      <c r="D42" s="6"/>
      <c r="E42" s="302">
        <v>13</v>
      </c>
      <c r="F42" s="6"/>
      <c r="G42" s="891">
        <v>11</v>
      </c>
    </row>
    <row r="43" spans="1:7" x14ac:dyDescent="0.2">
      <c r="A43" s="217" t="s">
        <v>834</v>
      </c>
      <c r="D43" s="217"/>
      <c r="E43" s="49">
        <v>11</v>
      </c>
      <c r="F43" s="217"/>
      <c r="G43" s="887">
        <v>8</v>
      </c>
    </row>
    <row r="44" spans="1:7" x14ac:dyDescent="0.2">
      <c r="A44" s="324" t="s">
        <v>453</v>
      </c>
      <c r="B44" s="367"/>
      <c r="C44" s="367"/>
      <c r="D44" s="324"/>
      <c r="E44" s="433">
        <v>32</v>
      </c>
      <c r="F44" s="324"/>
      <c r="G44" s="892">
        <v>22</v>
      </c>
    </row>
    <row r="45" spans="1:7" x14ac:dyDescent="0.2">
      <c r="A45" s="217" t="s">
        <v>835</v>
      </c>
      <c r="D45" s="217"/>
      <c r="E45" s="49">
        <v>14</v>
      </c>
      <c r="F45" s="217"/>
      <c r="G45" s="887">
        <v>10</v>
      </c>
    </row>
    <row r="46" spans="1:7" x14ac:dyDescent="0.2">
      <c r="A46" s="324" t="s">
        <v>836</v>
      </c>
      <c r="B46" s="367"/>
      <c r="C46" s="367"/>
      <c r="D46" s="893"/>
      <c r="E46" s="894"/>
      <c r="F46" s="324"/>
      <c r="G46" s="892">
        <v>16</v>
      </c>
    </row>
    <row r="47" spans="1:7" x14ac:dyDescent="0.2">
      <c r="A47" s="217" t="s">
        <v>454</v>
      </c>
      <c r="D47" s="217"/>
      <c r="E47" s="49">
        <v>4</v>
      </c>
      <c r="F47" s="217"/>
      <c r="G47" s="887">
        <v>3</v>
      </c>
    </row>
    <row r="48" spans="1:7" x14ac:dyDescent="0.2">
      <c r="A48" s="324" t="s">
        <v>455</v>
      </c>
      <c r="B48" s="367"/>
      <c r="C48" s="367"/>
      <c r="D48" s="324"/>
      <c r="E48" s="433">
        <v>12</v>
      </c>
      <c r="F48" s="324"/>
      <c r="G48" s="892">
        <v>14</v>
      </c>
    </row>
    <row r="49" spans="1:7" x14ac:dyDescent="0.2">
      <c r="A49" s="217" t="s">
        <v>837</v>
      </c>
      <c r="D49" s="217"/>
      <c r="E49" s="49">
        <v>12</v>
      </c>
      <c r="F49" s="217"/>
      <c r="G49" s="887">
        <v>13</v>
      </c>
    </row>
    <row r="50" spans="1:7" x14ac:dyDescent="0.2">
      <c r="A50" s="324" t="s">
        <v>838</v>
      </c>
      <c r="B50" s="367"/>
      <c r="C50" s="367"/>
      <c r="D50" s="324"/>
      <c r="E50" s="433">
        <v>13</v>
      </c>
      <c r="F50" s="324"/>
      <c r="G50" s="892">
        <v>1</v>
      </c>
    </row>
    <row r="51" spans="1:7" x14ac:dyDescent="0.2">
      <c r="A51" s="217" t="s">
        <v>839</v>
      </c>
      <c r="D51" s="6"/>
      <c r="E51" s="302"/>
      <c r="F51" s="6"/>
      <c r="G51" s="891">
        <v>7</v>
      </c>
    </row>
    <row r="52" spans="1:7" x14ac:dyDescent="0.2">
      <c r="A52" s="751" t="s">
        <v>41</v>
      </c>
      <c r="B52" s="888"/>
      <c r="C52" s="888"/>
      <c r="D52" s="751"/>
      <c r="E52" s="752">
        <f>SUM(E30:E51)</f>
        <v>267</v>
      </c>
      <c r="F52" s="888"/>
      <c r="G52" s="889">
        <f>SUM(G30:G51)</f>
        <v>289</v>
      </c>
    </row>
  </sheetData>
  <mergeCells count="2">
    <mergeCell ref="D27:E27"/>
    <mergeCell ref="F27:G27"/>
  </mergeCells>
  <phoneticPr fontId="15" type="noConversion"/>
  <pageMargins left="0.31496062992125984" right="0.51181102362204722" top="0.78740157480314965" bottom="0.74803149606299213" header="0.51181102362204722" footer="0.39370078740157483"/>
  <pageSetup paperSize="9" orientation="portrait" r:id="rId1"/>
  <headerFooter alignWithMargins="0">
    <oddFooter>&amp;C&amp;A</oddFooter>
  </headerFooter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F5FFAB-A93A-44B5-8195-E96620C62DD3}">
  <dimension ref="A1:I38"/>
  <sheetViews>
    <sheetView topLeftCell="A26" workbookViewId="0">
      <selection activeCell="G61" sqref="G61"/>
    </sheetView>
  </sheetViews>
  <sheetFormatPr baseColWidth="10" defaultRowHeight="12.75" x14ac:dyDescent="0.2"/>
  <cols>
    <col min="1" max="2" width="14.7109375" customWidth="1"/>
    <col min="3" max="4" width="7.7109375" customWidth="1"/>
    <col min="5" max="5" width="2.7109375" customWidth="1"/>
    <col min="6" max="6" width="12.7109375" customWidth="1"/>
    <col min="7" max="7" width="2.7109375" customWidth="1"/>
    <col min="8" max="8" width="13.7109375" customWidth="1"/>
    <col min="9" max="9" width="14.7109375" customWidth="1"/>
  </cols>
  <sheetData>
    <row r="1" spans="1:9" x14ac:dyDescent="0.2">
      <c r="A1" s="166" t="s">
        <v>456</v>
      </c>
      <c r="H1" s="166"/>
      <c r="I1" s="166"/>
    </row>
    <row r="2" spans="1:9" x14ac:dyDescent="0.2">
      <c r="H2" s="166"/>
      <c r="I2" s="166"/>
    </row>
    <row r="3" spans="1:9" x14ac:dyDescent="0.2">
      <c r="A3" s="753"/>
      <c r="B3" s="898"/>
      <c r="C3" s="772">
        <v>2001</v>
      </c>
      <c r="D3" s="899">
        <v>2002</v>
      </c>
      <c r="F3" s="166" t="s">
        <v>782</v>
      </c>
    </row>
    <row r="4" spans="1:9" x14ac:dyDescent="0.2">
      <c r="A4" s="883"/>
      <c r="B4" s="884"/>
      <c r="C4" s="773"/>
      <c r="D4" s="900"/>
      <c r="F4" t="s">
        <v>783</v>
      </c>
    </row>
    <row r="5" spans="1:9" x14ac:dyDescent="0.2">
      <c r="A5" s="217" t="s">
        <v>844</v>
      </c>
      <c r="C5" s="416">
        <v>14</v>
      </c>
      <c r="D5" s="417">
        <v>18</v>
      </c>
    </row>
    <row r="6" spans="1:9" x14ac:dyDescent="0.2">
      <c r="A6" s="324" t="s">
        <v>457</v>
      </c>
      <c r="B6" s="367"/>
      <c r="C6" s="415">
        <v>8</v>
      </c>
      <c r="D6" s="433">
        <v>5</v>
      </c>
    </row>
    <row r="7" spans="1:9" x14ac:dyDescent="0.2">
      <c r="A7" s="217" t="s">
        <v>845</v>
      </c>
      <c r="C7" s="845">
        <v>13</v>
      </c>
      <c r="D7" s="49">
        <v>10</v>
      </c>
      <c r="F7" s="970" t="s">
        <v>40</v>
      </c>
      <c r="G7" s="971"/>
      <c r="H7" s="921">
        <v>1999</v>
      </c>
      <c r="I7" s="772">
        <v>2000</v>
      </c>
    </row>
    <row r="8" spans="1:9" x14ac:dyDescent="0.2">
      <c r="A8" s="324" t="s">
        <v>458</v>
      </c>
      <c r="B8" s="367"/>
      <c r="C8" s="415">
        <v>39</v>
      </c>
      <c r="D8" s="433">
        <v>30</v>
      </c>
      <c r="F8" s="972"/>
      <c r="G8" s="973"/>
      <c r="H8" s="922" t="s">
        <v>126</v>
      </c>
      <c r="I8" s="773" t="s">
        <v>126</v>
      </c>
    </row>
    <row r="9" spans="1:9" x14ac:dyDescent="0.2">
      <c r="A9" s="217" t="s">
        <v>448</v>
      </c>
      <c r="C9" s="845">
        <v>14</v>
      </c>
      <c r="D9" s="49">
        <v>30</v>
      </c>
      <c r="F9" s="974" t="s">
        <v>460</v>
      </c>
      <c r="G9" s="975"/>
      <c r="H9" s="787">
        <v>3634192</v>
      </c>
      <c r="I9" s="784">
        <v>3658303</v>
      </c>
    </row>
    <row r="10" spans="1:9" x14ac:dyDescent="0.2">
      <c r="A10" s="324" t="s">
        <v>459</v>
      </c>
      <c r="B10" s="367"/>
      <c r="C10" s="415">
        <v>6</v>
      </c>
      <c r="D10" s="433">
        <v>2</v>
      </c>
      <c r="F10" s="968" t="s">
        <v>462</v>
      </c>
      <c r="G10" s="969"/>
      <c r="H10" s="788">
        <v>1331981</v>
      </c>
      <c r="I10" s="784">
        <v>1350238</v>
      </c>
    </row>
    <row r="11" spans="1:9" ht="13.5" thickBot="1" x14ac:dyDescent="0.25">
      <c r="A11" s="217" t="s">
        <v>461</v>
      </c>
      <c r="C11" s="845">
        <v>20</v>
      </c>
      <c r="D11" s="49">
        <v>15</v>
      </c>
      <c r="F11" s="779"/>
      <c r="G11" s="780"/>
      <c r="H11" s="785"/>
      <c r="I11" s="785"/>
    </row>
    <row r="12" spans="1:9" x14ac:dyDescent="0.2">
      <c r="A12" s="324" t="s">
        <v>847</v>
      </c>
      <c r="B12" s="367"/>
      <c r="C12" s="415">
        <v>5</v>
      </c>
      <c r="D12" s="433">
        <v>4</v>
      </c>
      <c r="F12" s="966" t="s">
        <v>463</v>
      </c>
      <c r="G12" s="967"/>
      <c r="H12" s="789">
        <f>SUM(H9-H10)</f>
        <v>2302211</v>
      </c>
      <c r="I12" s="920">
        <f>SUM(I9-I10)</f>
        <v>2308065</v>
      </c>
    </row>
    <row r="13" spans="1:9" x14ac:dyDescent="0.2">
      <c r="A13" s="217" t="s">
        <v>464</v>
      </c>
      <c r="C13" s="845">
        <v>2</v>
      </c>
      <c r="D13" s="49">
        <v>4</v>
      </c>
      <c r="F13" s="782" t="s">
        <v>40</v>
      </c>
      <c r="G13" s="775"/>
      <c r="H13" s="919">
        <v>2001</v>
      </c>
      <c r="I13" s="778">
        <v>2002</v>
      </c>
    </row>
    <row r="14" spans="1:9" x14ac:dyDescent="0.2">
      <c r="A14" s="324" t="s">
        <v>846</v>
      </c>
      <c r="B14" s="367"/>
      <c r="C14" s="415">
        <v>3</v>
      </c>
      <c r="D14" s="433">
        <v>1</v>
      </c>
      <c r="F14" s="774"/>
      <c r="G14" s="775"/>
      <c r="H14" s="776" t="s">
        <v>126</v>
      </c>
      <c r="I14" s="776" t="s">
        <v>126</v>
      </c>
    </row>
    <row r="15" spans="1:9" x14ac:dyDescent="0.2">
      <c r="A15" s="217" t="s">
        <v>98</v>
      </c>
      <c r="C15" s="845">
        <v>0</v>
      </c>
      <c r="D15" s="49">
        <v>2</v>
      </c>
      <c r="F15" s="974" t="s">
        <v>460</v>
      </c>
      <c r="G15" s="977"/>
      <c r="H15" s="783">
        <v>2969070</v>
      </c>
      <c r="I15" s="783">
        <v>3658740</v>
      </c>
    </row>
    <row r="16" spans="1:9" x14ac:dyDescent="0.2">
      <c r="A16" s="324" t="s">
        <v>465</v>
      </c>
      <c r="B16" s="367"/>
      <c r="C16" s="415">
        <v>1</v>
      </c>
      <c r="D16" s="433">
        <v>4</v>
      </c>
      <c r="F16" s="968" t="s">
        <v>462</v>
      </c>
      <c r="G16" s="976"/>
      <c r="H16" s="784">
        <v>1243885</v>
      </c>
      <c r="I16" s="784">
        <v>1274821</v>
      </c>
    </row>
    <row r="17" spans="1:9" ht="13.5" thickBot="1" x14ac:dyDescent="0.25">
      <c r="A17" s="217" t="s">
        <v>466</v>
      </c>
      <c r="C17" s="845">
        <v>0</v>
      </c>
      <c r="D17" s="49">
        <v>6</v>
      </c>
      <c r="F17" s="779"/>
      <c r="G17" s="781"/>
      <c r="H17" s="785"/>
      <c r="I17" s="785"/>
    </row>
    <row r="18" spans="1:9" x14ac:dyDescent="0.2">
      <c r="A18" s="324" t="s">
        <v>467</v>
      </c>
      <c r="B18" s="367"/>
      <c r="C18" s="415">
        <v>14</v>
      </c>
      <c r="D18" s="433">
        <v>31</v>
      </c>
      <c r="F18" s="966" t="s">
        <v>463</v>
      </c>
      <c r="G18" s="967"/>
      <c r="H18" s="786">
        <f>SUM(H15-H16)</f>
        <v>1725185</v>
      </c>
      <c r="I18" s="786">
        <f>SUM(I15-I16)</f>
        <v>2383919</v>
      </c>
    </row>
    <row r="19" spans="1:9" x14ac:dyDescent="0.2">
      <c r="A19" s="217" t="s">
        <v>468</v>
      </c>
      <c r="C19" s="845">
        <v>6</v>
      </c>
      <c r="D19" s="49">
        <v>9</v>
      </c>
    </row>
    <row r="20" spans="1:9" x14ac:dyDescent="0.2">
      <c r="A20" s="324" t="s">
        <v>469</v>
      </c>
      <c r="B20" s="367"/>
      <c r="C20" s="415">
        <v>41</v>
      </c>
      <c r="D20" s="433">
        <v>29</v>
      </c>
    </row>
    <row r="21" spans="1:9" x14ac:dyDescent="0.2">
      <c r="A21" s="217" t="s">
        <v>470</v>
      </c>
      <c r="C21" s="845">
        <v>3</v>
      </c>
      <c r="D21" s="49">
        <v>3</v>
      </c>
    </row>
    <row r="22" spans="1:9" x14ac:dyDescent="0.2">
      <c r="A22" s="324" t="s">
        <v>471</v>
      </c>
      <c r="B22" s="367"/>
      <c r="C22" s="415">
        <v>4</v>
      </c>
      <c r="D22" s="433">
        <v>2</v>
      </c>
    </row>
    <row r="23" spans="1:9" x14ac:dyDescent="0.2">
      <c r="A23" s="753"/>
      <c r="B23" s="898"/>
      <c r="C23" s="911"/>
      <c r="D23" s="754"/>
    </row>
    <row r="24" spans="1:9" x14ac:dyDescent="0.2">
      <c r="A24" s="755" t="s">
        <v>472</v>
      </c>
      <c r="B24" s="897"/>
      <c r="C24" s="912">
        <f>SUM(C4:C22)</f>
        <v>193</v>
      </c>
      <c r="D24" s="901">
        <f>SUM(D4:D22)</f>
        <v>205</v>
      </c>
    </row>
    <row r="27" spans="1:9" x14ac:dyDescent="0.2">
      <c r="A27" s="12" t="s">
        <v>849</v>
      </c>
      <c r="B27" s="12"/>
      <c r="C27" s="12"/>
      <c r="D27" s="12"/>
      <c r="E27" s="12"/>
      <c r="F27" s="12"/>
      <c r="G27" s="12"/>
    </row>
    <row r="29" spans="1:9" x14ac:dyDescent="0.2">
      <c r="A29" s="385" t="s">
        <v>473</v>
      </c>
      <c r="B29" s="385" t="s">
        <v>474</v>
      </c>
      <c r="C29" s="385" t="s">
        <v>781</v>
      </c>
      <c r="D29" s="374"/>
      <c r="E29" s="373" t="s">
        <v>475</v>
      </c>
      <c r="F29" s="905"/>
      <c r="G29" s="753" t="s">
        <v>476</v>
      </c>
      <c r="H29" s="754"/>
      <c r="I29" s="374" t="s">
        <v>477</v>
      </c>
    </row>
    <row r="30" spans="1:9" x14ac:dyDescent="0.2">
      <c r="A30" s="419" t="s">
        <v>478</v>
      </c>
      <c r="B30" s="420" t="s">
        <v>479</v>
      </c>
      <c r="C30" s="420"/>
      <c r="D30" s="420"/>
      <c r="E30" s="420"/>
      <c r="F30" s="420"/>
      <c r="G30" s="420" t="s">
        <v>480</v>
      </c>
      <c r="H30" s="420"/>
      <c r="I30" s="417"/>
    </row>
    <row r="31" spans="1:9" x14ac:dyDescent="0.2">
      <c r="A31" s="217" t="s">
        <v>481</v>
      </c>
      <c r="B31" t="s">
        <v>482</v>
      </c>
      <c r="G31" t="s">
        <v>483</v>
      </c>
      <c r="I31" s="49"/>
    </row>
    <row r="32" spans="1:9" x14ac:dyDescent="0.2">
      <c r="A32" s="6"/>
      <c r="B32" s="7" t="s">
        <v>484</v>
      </c>
      <c r="C32" s="7"/>
      <c r="D32" s="7"/>
      <c r="E32" s="7"/>
      <c r="F32" s="7"/>
      <c r="G32" s="7"/>
      <c r="H32" s="7"/>
      <c r="I32" s="302"/>
    </row>
    <row r="33" spans="1:9" x14ac:dyDescent="0.2">
      <c r="A33" s="217" t="s">
        <v>485</v>
      </c>
      <c r="B33" t="s">
        <v>486</v>
      </c>
      <c r="C33" t="s">
        <v>486</v>
      </c>
      <c r="E33" t="s">
        <v>487</v>
      </c>
      <c r="G33" t="s">
        <v>488</v>
      </c>
      <c r="I33" s="49" t="s">
        <v>489</v>
      </c>
    </row>
    <row r="34" spans="1:9" x14ac:dyDescent="0.2">
      <c r="A34" s="217" t="s">
        <v>490</v>
      </c>
      <c r="B34" t="s">
        <v>491</v>
      </c>
      <c r="C34" t="s">
        <v>491</v>
      </c>
      <c r="E34" t="s">
        <v>486</v>
      </c>
      <c r="G34" t="s">
        <v>492</v>
      </c>
      <c r="I34" s="49" t="s">
        <v>493</v>
      </c>
    </row>
    <row r="35" spans="1:9" x14ac:dyDescent="0.2">
      <c r="A35" s="217" t="s">
        <v>486</v>
      </c>
      <c r="B35" t="s">
        <v>494</v>
      </c>
      <c r="C35" t="s">
        <v>495</v>
      </c>
      <c r="E35" t="s">
        <v>496</v>
      </c>
      <c r="G35" t="s">
        <v>486</v>
      </c>
      <c r="I35" s="49" t="s">
        <v>486</v>
      </c>
    </row>
    <row r="36" spans="1:9" x14ac:dyDescent="0.2">
      <c r="A36" s="217" t="s">
        <v>496</v>
      </c>
      <c r="B36" t="s">
        <v>497</v>
      </c>
      <c r="C36" t="s">
        <v>497</v>
      </c>
      <c r="G36" t="s">
        <v>496</v>
      </c>
      <c r="I36" s="49" t="s">
        <v>496</v>
      </c>
    </row>
    <row r="37" spans="1:9" x14ac:dyDescent="0.2">
      <c r="A37" s="6" t="s">
        <v>498</v>
      </c>
      <c r="B37" s="7"/>
      <c r="C37" s="7"/>
      <c r="D37" s="7"/>
      <c r="E37" s="7"/>
      <c r="F37" s="7"/>
      <c r="G37" s="7"/>
      <c r="H37" s="7"/>
      <c r="I37" s="302"/>
    </row>
    <row r="38" spans="1:9" x14ac:dyDescent="0.2">
      <c r="A38" s="906" t="s">
        <v>850</v>
      </c>
      <c r="B38" s="907" t="s">
        <v>851</v>
      </c>
      <c r="C38" s="906"/>
      <c r="D38" s="906" t="s">
        <v>852</v>
      </c>
      <c r="E38" s="618"/>
      <c r="F38" s="908" t="s">
        <v>853</v>
      </c>
      <c r="G38" s="883"/>
      <c r="H38" s="909" t="s">
        <v>854</v>
      </c>
      <c r="I38" s="910" t="s">
        <v>855</v>
      </c>
    </row>
  </sheetData>
  <mergeCells count="8">
    <mergeCell ref="F18:G18"/>
    <mergeCell ref="F10:G10"/>
    <mergeCell ref="F12:G12"/>
    <mergeCell ref="F7:G7"/>
    <mergeCell ref="F8:G8"/>
    <mergeCell ref="F9:G9"/>
    <mergeCell ref="F16:G16"/>
    <mergeCell ref="F15:G15"/>
  </mergeCells>
  <phoneticPr fontId="15" type="noConversion"/>
  <pageMargins left="0.31496062992125984" right="0.51181102362204722" top="0.78740157480314965" bottom="0.74803149606299213" header="0.51181102362204722" footer="0.39370078740157483"/>
  <pageSetup paperSize="9" orientation="portrait" r:id="rId1"/>
  <headerFooter alignWithMargins="0">
    <oddFooter>&amp;C&amp;A</oddFooter>
  </headerFooter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587148-B2E4-42AC-B754-89EC1545AF2C}">
  <dimension ref="A1:N47"/>
  <sheetViews>
    <sheetView workbookViewId="0">
      <selection activeCell="G61" sqref="G61"/>
    </sheetView>
  </sheetViews>
  <sheetFormatPr baseColWidth="10" defaultRowHeight="12.75" x14ac:dyDescent="0.2"/>
  <cols>
    <col min="12" max="12" width="22.140625" customWidth="1"/>
    <col min="13" max="13" width="12" customWidth="1"/>
    <col min="14" max="14" width="20.5703125" customWidth="1"/>
  </cols>
  <sheetData>
    <row r="1" spans="1:14" x14ac:dyDescent="0.2">
      <c r="A1" s="12" t="s">
        <v>499</v>
      </c>
      <c r="E1" s="12" t="s">
        <v>500</v>
      </c>
    </row>
    <row r="2" spans="1:14" x14ac:dyDescent="0.2">
      <c r="A2" t="s">
        <v>501</v>
      </c>
      <c r="C2" s="30">
        <v>18</v>
      </c>
      <c r="F2" t="s">
        <v>502</v>
      </c>
      <c r="K2" s="12" t="s">
        <v>503</v>
      </c>
    </row>
    <row r="3" spans="1:14" x14ac:dyDescent="0.2">
      <c r="A3" t="s">
        <v>504</v>
      </c>
      <c r="C3" s="30">
        <v>25</v>
      </c>
      <c r="F3" t="s">
        <v>505</v>
      </c>
      <c r="L3" t="s">
        <v>506</v>
      </c>
      <c r="M3" t="s">
        <v>507</v>
      </c>
      <c r="N3" t="s">
        <v>508</v>
      </c>
    </row>
    <row r="4" spans="1:14" x14ac:dyDescent="0.2">
      <c r="A4" t="s">
        <v>509</v>
      </c>
      <c r="C4" s="30">
        <v>3</v>
      </c>
      <c r="K4">
        <v>94</v>
      </c>
      <c r="L4">
        <v>24</v>
      </c>
      <c r="M4">
        <v>23</v>
      </c>
      <c r="N4">
        <v>28</v>
      </c>
    </row>
    <row r="5" spans="1:14" x14ac:dyDescent="0.2">
      <c r="A5" t="s">
        <v>510</v>
      </c>
      <c r="C5" s="30">
        <v>31</v>
      </c>
      <c r="K5">
        <v>95</v>
      </c>
      <c r="L5">
        <v>18</v>
      </c>
      <c r="M5">
        <v>29</v>
      </c>
      <c r="N5">
        <v>27</v>
      </c>
    </row>
    <row r="6" spans="1:14" x14ac:dyDescent="0.2">
      <c r="A6" t="s">
        <v>511</v>
      </c>
      <c r="C6" s="30">
        <v>17</v>
      </c>
      <c r="K6">
        <v>96</v>
      </c>
      <c r="L6">
        <v>17</v>
      </c>
      <c r="M6">
        <v>32</v>
      </c>
      <c r="N6">
        <v>19</v>
      </c>
    </row>
    <row r="7" spans="1:14" x14ac:dyDescent="0.2">
      <c r="A7" t="s">
        <v>512</v>
      </c>
      <c r="C7" s="30">
        <v>6</v>
      </c>
      <c r="K7">
        <v>97</v>
      </c>
      <c r="L7">
        <v>24</v>
      </c>
      <c r="M7">
        <v>30</v>
      </c>
      <c r="N7">
        <v>25</v>
      </c>
    </row>
    <row r="8" spans="1:14" x14ac:dyDescent="0.2">
      <c r="C8" s="30">
        <f>SUM(C2:C7)</f>
        <v>100</v>
      </c>
      <c r="K8">
        <v>98</v>
      </c>
      <c r="L8">
        <v>23</v>
      </c>
      <c r="M8">
        <v>33</v>
      </c>
      <c r="N8">
        <v>41</v>
      </c>
    </row>
    <row r="9" spans="1:14" x14ac:dyDescent="0.2">
      <c r="K9">
        <v>99</v>
      </c>
      <c r="L9">
        <v>26</v>
      </c>
      <c r="M9">
        <v>37</v>
      </c>
      <c r="N9">
        <v>53</v>
      </c>
    </row>
    <row r="10" spans="1:14" x14ac:dyDescent="0.2">
      <c r="K10" s="406">
        <v>0</v>
      </c>
      <c r="L10">
        <v>30</v>
      </c>
      <c r="M10">
        <v>39</v>
      </c>
      <c r="N10">
        <v>49</v>
      </c>
    </row>
    <row r="11" spans="1:14" x14ac:dyDescent="0.2">
      <c r="K11" s="406">
        <v>1</v>
      </c>
      <c r="L11">
        <v>27</v>
      </c>
      <c r="M11">
        <v>46</v>
      </c>
      <c r="N11">
        <v>66</v>
      </c>
    </row>
    <row r="12" spans="1:14" x14ac:dyDescent="0.2">
      <c r="A12" s="12" t="s">
        <v>513</v>
      </c>
      <c r="K12" s="406">
        <v>2</v>
      </c>
      <c r="L12">
        <v>30</v>
      </c>
      <c r="M12">
        <v>42</v>
      </c>
      <c r="N12">
        <v>66</v>
      </c>
    </row>
    <row r="13" spans="1:14" x14ac:dyDescent="0.2">
      <c r="B13">
        <v>94</v>
      </c>
      <c r="C13">
        <v>95</v>
      </c>
      <c r="D13">
        <v>96</v>
      </c>
      <c r="E13">
        <v>97</v>
      </c>
      <c r="F13">
        <v>98</v>
      </c>
      <c r="G13">
        <v>99</v>
      </c>
      <c r="H13" s="406">
        <v>0</v>
      </c>
      <c r="I13" s="406">
        <v>1</v>
      </c>
      <c r="J13" s="406">
        <v>2</v>
      </c>
    </row>
    <row r="14" spans="1:14" x14ac:dyDescent="0.2">
      <c r="A14" t="s">
        <v>514</v>
      </c>
      <c r="B14">
        <v>104.4</v>
      </c>
      <c r="C14">
        <v>107.7</v>
      </c>
      <c r="D14">
        <v>107.7</v>
      </c>
      <c r="E14">
        <v>110.5</v>
      </c>
      <c r="F14">
        <v>111.6</v>
      </c>
      <c r="G14">
        <v>111.6</v>
      </c>
      <c r="H14">
        <v>111.6</v>
      </c>
      <c r="I14">
        <v>114</v>
      </c>
      <c r="J14">
        <v>114</v>
      </c>
    </row>
    <row r="15" spans="1:14" x14ac:dyDescent="0.2">
      <c r="A15" t="s">
        <v>515</v>
      </c>
      <c r="B15">
        <v>102.8</v>
      </c>
      <c r="C15">
        <v>104.8</v>
      </c>
      <c r="D15">
        <v>105.6</v>
      </c>
      <c r="E15">
        <v>106.1</v>
      </c>
      <c r="F15">
        <v>105.9</v>
      </c>
      <c r="G15">
        <v>107.7</v>
      </c>
      <c r="H15">
        <v>109.4</v>
      </c>
      <c r="I15">
        <v>113</v>
      </c>
      <c r="J15">
        <v>110.1</v>
      </c>
    </row>
    <row r="17" spans="1:6" x14ac:dyDescent="0.2">
      <c r="A17" s="12"/>
      <c r="E17" s="12" t="s">
        <v>516</v>
      </c>
    </row>
    <row r="18" spans="1:6" x14ac:dyDescent="0.2">
      <c r="E18">
        <v>79</v>
      </c>
      <c r="F18">
        <v>105</v>
      </c>
    </row>
    <row r="19" spans="1:6" x14ac:dyDescent="0.2">
      <c r="E19">
        <v>80</v>
      </c>
      <c r="F19">
        <v>80</v>
      </c>
    </row>
    <row r="20" spans="1:6" x14ac:dyDescent="0.2">
      <c r="E20">
        <v>81</v>
      </c>
      <c r="F20">
        <v>63</v>
      </c>
    </row>
    <row r="21" spans="1:6" x14ac:dyDescent="0.2">
      <c r="E21">
        <v>82</v>
      </c>
      <c r="F21">
        <v>157</v>
      </c>
    </row>
    <row r="22" spans="1:6" x14ac:dyDescent="0.2">
      <c r="E22">
        <v>83</v>
      </c>
      <c r="F22">
        <v>243</v>
      </c>
    </row>
    <row r="23" spans="1:6" x14ac:dyDescent="0.2">
      <c r="E23">
        <v>84</v>
      </c>
      <c r="F23">
        <v>304</v>
      </c>
    </row>
    <row r="24" spans="1:6" x14ac:dyDescent="0.2">
      <c r="E24">
        <v>85</v>
      </c>
      <c r="F24">
        <v>355</v>
      </c>
    </row>
    <row r="25" spans="1:6" x14ac:dyDescent="0.2">
      <c r="E25">
        <v>86</v>
      </c>
      <c r="F25">
        <v>293</v>
      </c>
    </row>
    <row r="26" spans="1:6" x14ac:dyDescent="0.2">
      <c r="E26">
        <v>87</v>
      </c>
      <c r="F26">
        <v>235</v>
      </c>
    </row>
    <row r="27" spans="1:6" x14ac:dyDescent="0.2">
      <c r="E27">
        <v>88</v>
      </c>
      <c r="F27">
        <v>195</v>
      </c>
    </row>
    <row r="28" spans="1:6" x14ac:dyDescent="0.2">
      <c r="E28">
        <v>89</v>
      </c>
      <c r="F28">
        <v>158</v>
      </c>
    </row>
    <row r="29" spans="1:6" x14ac:dyDescent="0.2">
      <c r="E29">
        <v>90</v>
      </c>
      <c r="F29">
        <v>139</v>
      </c>
    </row>
    <row r="30" spans="1:6" x14ac:dyDescent="0.2">
      <c r="E30">
        <v>91</v>
      </c>
      <c r="F30">
        <v>319</v>
      </c>
    </row>
    <row r="31" spans="1:6" x14ac:dyDescent="0.2">
      <c r="E31">
        <v>92</v>
      </c>
      <c r="F31">
        <v>575</v>
      </c>
    </row>
    <row r="32" spans="1:6" x14ac:dyDescent="0.2">
      <c r="E32">
        <v>93</v>
      </c>
      <c r="F32">
        <v>873</v>
      </c>
    </row>
    <row r="33" spans="1:9" x14ac:dyDescent="0.2">
      <c r="A33" s="12" t="s">
        <v>517</v>
      </c>
      <c r="E33">
        <v>94</v>
      </c>
      <c r="F33">
        <v>917</v>
      </c>
    </row>
    <row r="34" spans="1:9" x14ac:dyDescent="0.2">
      <c r="A34" s="296" t="s">
        <v>337</v>
      </c>
      <c r="E34">
        <v>95</v>
      </c>
      <c r="F34">
        <v>896</v>
      </c>
    </row>
    <row r="35" spans="1:9" x14ac:dyDescent="0.2">
      <c r="A35">
        <v>90</v>
      </c>
      <c r="B35">
        <v>166</v>
      </c>
      <c r="E35">
        <v>96</v>
      </c>
      <c r="F35">
        <v>889</v>
      </c>
    </row>
    <row r="36" spans="1:9" x14ac:dyDescent="0.2">
      <c r="A36">
        <v>91</v>
      </c>
      <c r="B36">
        <v>176</v>
      </c>
      <c r="E36">
        <v>97</v>
      </c>
      <c r="F36">
        <v>957</v>
      </c>
    </row>
    <row r="37" spans="1:9" x14ac:dyDescent="0.2">
      <c r="A37">
        <v>92</v>
      </c>
      <c r="B37">
        <v>191</v>
      </c>
      <c r="E37">
        <v>98</v>
      </c>
      <c r="F37">
        <v>1042</v>
      </c>
    </row>
    <row r="38" spans="1:9" x14ac:dyDescent="0.2">
      <c r="A38">
        <v>93</v>
      </c>
      <c r="B38">
        <v>198</v>
      </c>
      <c r="E38">
        <v>99</v>
      </c>
      <c r="F38">
        <v>990</v>
      </c>
    </row>
    <row r="39" spans="1:9" x14ac:dyDescent="0.2">
      <c r="A39">
        <v>94</v>
      </c>
      <c r="B39">
        <v>209</v>
      </c>
    </row>
    <row r="40" spans="1:9" x14ac:dyDescent="0.2">
      <c r="A40">
        <v>95</v>
      </c>
      <c r="B40">
        <v>222</v>
      </c>
    </row>
    <row r="41" spans="1:9" x14ac:dyDescent="0.2">
      <c r="A41">
        <v>96</v>
      </c>
      <c r="B41">
        <v>213</v>
      </c>
      <c r="E41" s="12" t="s">
        <v>518</v>
      </c>
    </row>
    <row r="42" spans="1:9" x14ac:dyDescent="0.2">
      <c r="A42">
        <v>97</v>
      </c>
      <c r="B42">
        <v>227</v>
      </c>
      <c r="E42" s="12" t="s">
        <v>519</v>
      </c>
    </row>
    <row r="43" spans="1:9" x14ac:dyDescent="0.2">
      <c r="A43">
        <v>98</v>
      </c>
      <c r="B43">
        <v>240</v>
      </c>
      <c r="E43" t="s">
        <v>40</v>
      </c>
      <c r="G43">
        <v>2000</v>
      </c>
      <c r="H43">
        <v>2001</v>
      </c>
      <c r="I43">
        <v>2002</v>
      </c>
    </row>
    <row r="44" spans="1:9" x14ac:dyDescent="0.2">
      <c r="A44">
        <v>99</v>
      </c>
      <c r="B44">
        <v>240</v>
      </c>
      <c r="E44" t="s">
        <v>460</v>
      </c>
      <c r="G44">
        <f>SUM(G45:G46)</f>
        <v>4965093</v>
      </c>
      <c r="H44">
        <f>SUM(H45:H46)</f>
        <v>5596751</v>
      </c>
      <c r="I44">
        <f>SUM(I45:I46)</f>
        <v>5851785</v>
      </c>
    </row>
    <row r="45" spans="1:9" x14ac:dyDescent="0.2">
      <c r="A45" s="406">
        <v>0</v>
      </c>
      <c r="B45">
        <v>292</v>
      </c>
      <c r="E45" t="s">
        <v>462</v>
      </c>
      <c r="G45">
        <v>1597000</v>
      </c>
      <c r="H45">
        <v>3360058</v>
      </c>
      <c r="I45">
        <v>1882921</v>
      </c>
    </row>
    <row r="46" spans="1:9" x14ac:dyDescent="0.2">
      <c r="A46" s="406">
        <v>1</v>
      </c>
      <c r="B46">
        <v>283</v>
      </c>
      <c r="E46" t="s">
        <v>463</v>
      </c>
      <c r="G46">
        <v>3368093</v>
      </c>
      <c r="H46">
        <v>2236693</v>
      </c>
      <c r="I46">
        <v>3968864</v>
      </c>
    </row>
    <row r="47" spans="1:9" x14ac:dyDescent="0.2">
      <c r="A47" s="406">
        <v>2</v>
      </c>
      <c r="B47">
        <v>298</v>
      </c>
    </row>
  </sheetData>
  <phoneticPr fontId="15" type="noConversion"/>
  <pageMargins left="0.31496062992125984" right="0.51181102362204722" top="0.78740157480314965" bottom="0.74803149606299213" header="0.51181102362204722" footer="0.39370078740157483"/>
  <pageSetup paperSize="9" orientation="portrait" r:id="rId1"/>
  <headerFooter alignWithMargins="0">
    <oddFooter>&amp;C&amp;A</oddFooter>
  </headerFooter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DFD5DB-C024-43C5-A0E9-24548350C267}">
  <dimension ref="A1:S53"/>
  <sheetViews>
    <sheetView topLeftCell="A23" workbookViewId="0">
      <selection activeCell="G61" sqref="G61"/>
    </sheetView>
  </sheetViews>
  <sheetFormatPr baseColWidth="10" defaultRowHeight="12.75" x14ac:dyDescent="0.2"/>
  <cols>
    <col min="2" max="2" width="9" customWidth="1"/>
    <col min="3" max="4" width="4.140625" customWidth="1"/>
    <col min="5" max="5" width="4.5703125" customWidth="1"/>
    <col min="6" max="18" width="4.140625" customWidth="1"/>
  </cols>
  <sheetData>
    <row r="1" spans="1:19" ht="15" customHeight="1" x14ac:dyDescent="0.2">
      <c r="S1" s="12"/>
    </row>
    <row r="2" spans="1:19" ht="15" customHeight="1" x14ac:dyDescent="0.2"/>
    <row r="3" spans="1:19" ht="15" customHeight="1" x14ac:dyDescent="0.2">
      <c r="A3" s="501" t="s">
        <v>40</v>
      </c>
      <c r="B3" s="502"/>
      <c r="C3" s="483"/>
      <c r="D3" s="483"/>
      <c r="E3" s="483"/>
      <c r="F3" s="483"/>
      <c r="G3" s="769" t="s">
        <v>780</v>
      </c>
      <c r="H3" s="486"/>
      <c r="I3" s="486"/>
      <c r="J3" s="488"/>
      <c r="K3" s="486">
        <v>2001</v>
      </c>
      <c r="L3" s="486"/>
      <c r="M3" s="486"/>
      <c r="N3" s="488"/>
      <c r="O3" s="487">
        <v>2002</v>
      </c>
      <c r="P3" s="486"/>
      <c r="Q3" s="486"/>
      <c r="R3" s="488"/>
    </row>
    <row r="4" spans="1:19" ht="15" customHeight="1" x14ac:dyDescent="0.2">
      <c r="A4" s="480" t="s">
        <v>520</v>
      </c>
      <c r="B4" s="490"/>
      <c r="C4" s="492"/>
      <c r="D4" s="492"/>
      <c r="E4" s="492"/>
      <c r="F4" s="492"/>
      <c r="G4" s="491" t="s">
        <v>126</v>
      </c>
      <c r="H4" s="492"/>
      <c r="I4" s="492"/>
      <c r="J4" s="493"/>
      <c r="K4" s="492" t="s">
        <v>126</v>
      </c>
      <c r="L4" s="492"/>
      <c r="M4" s="492"/>
      <c r="N4" s="493"/>
      <c r="O4" s="492" t="s">
        <v>126</v>
      </c>
      <c r="P4" s="492"/>
      <c r="Q4" s="492"/>
      <c r="R4" s="493"/>
    </row>
    <row r="5" spans="1:19" ht="15" customHeight="1" x14ac:dyDescent="0.2">
      <c r="A5" s="55" t="s">
        <v>521</v>
      </c>
      <c r="B5" s="42"/>
      <c r="C5" s="121"/>
      <c r="D5" s="121"/>
      <c r="E5" s="121"/>
      <c r="F5" s="121"/>
      <c r="G5" s="120">
        <v>1005</v>
      </c>
      <c r="H5" s="120"/>
      <c r="I5" s="121">
        <v>2010</v>
      </c>
      <c r="J5" s="122"/>
      <c r="K5" s="120">
        <v>1030</v>
      </c>
      <c r="L5" s="120"/>
      <c r="M5" s="121">
        <v>2060</v>
      </c>
      <c r="N5" s="122"/>
      <c r="O5" s="120">
        <v>1030</v>
      </c>
      <c r="P5" s="120"/>
      <c r="Q5" s="121">
        <v>2060</v>
      </c>
      <c r="R5" s="122"/>
    </row>
    <row r="6" spans="1:19" ht="15" customHeight="1" x14ac:dyDescent="0.2">
      <c r="A6" s="43" t="s">
        <v>522</v>
      </c>
      <c r="B6" s="23"/>
      <c r="C6" s="124"/>
      <c r="D6" s="124"/>
      <c r="E6" s="124"/>
      <c r="F6" s="124"/>
      <c r="G6" s="123">
        <v>1508</v>
      </c>
      <c r="H6" s="123"/>
      <c r="I6" s="124">
        <v>3015</v>
      </c>
      <c r="J6" s="125"/>
      <c r="K6" s="123">
        <v>1545</v>
      </c>
      <c r="L6" s="123"/>
      <c r="M6" s="124">
        <v>3090</v>
      </c>
      <c r="N6" s="125"/>
      <c r="O6" s="123">
        <v>1545</v>
      </c>
      <c r="P6" s="123"/>
      <c r="Q6" s="124">
        <v>3090</v>
      </c>
      <c r="R6" s="125"/>
    </row>
    <row r="7" spans="1:19" ht="15" customHeight="1" x14ac:dyDescent="0.2"/>
    <row r="8" spans="1:19" ht="15" customHeight="1" x14ac:dyDescent="0.2"/>
    <row r="9" spans="1:19" ht="15" customHeight="1" x14ac:dyDescent="0.2"/>
    <row r="10" spans="1:19" ht="15" customHeight="1" x14ac:dyDescent="0.2"/>
    <row r="11" spans="1:19" ht="15" customHeight="1" x14ac:dyDescent="0.2"/>
    <row r="12" spans="1:19" ht="15" customHeight="1" x14ac:dyDescent="0.2"/>
    <row r="13" spans="1:19" ht="15" customHeight="1" x14ac:dyDescent="0.2"/>
    <row r="14" spans="1:19" ht="15" customHeight="1" x14ac:dyDescent="0.2"/>
    <row r="15" spans="1:19" ht="15" customHeight="1" x14ac:dyDescent="0.2">
      <c r="A15" s="499" t="s">
        <v>523</v>
      </c>
      <c r="B15" s="500"/>
      <c r="C15" s="500"/>
      <c r="D15" s="500"/>
      <c r="E15" s="500"/>
      <c r="F15" s="500"/>
      <c r="G15" s="500" t="s">
        <v>524</v>
      </c>
      <c r="H15" s="500"/>
      <c r="I15" s="507">
        <v>1998</v>
      </c>
      <c r="J15" s="508"/>
      <c r="K15" s="507">
        <v>1999</v>
      </c>
      <c r="L15" s="508"/>
      <c r="M15" s="756">
        <v>2000</v>
      </c>
      <c r="N15" s="508"/>
      <c r="O15" s="756">
        <v>2001</v>
      </c>
      <c r="P15" s="508"/>
      <c r="Q15" s="509">
        <v>2002</v>
      </c>
      <c r="R15" s="508"/>
    </row>
    <row r="16" spans="1:19" ht="15" customHeight="1" x14ac:dyDescent="0.2">
      <c r="A16" s="217" t="s">
        <v>525</v>
      </c>
      <c r="I16" s="902"/>
      <c r="J16" s="220"/>
      <c r="K16" s="28"/>
      <c r="L16" s="220"/>
      <c r="M16" s="28"/>
      <c r="N16" s="220"/>
      <c r="O16" s="28"/>
      <c r="P16" s="220"/>
      <c r="Q16" s="28"/>
      <c r="R16" s="220"/>
    </row>
    <row r="17" spans="1:19" ht="15" customHeight="1" x14ac:dyDescent="0.2">
      <c r="A17" s="218" t="s">
        <v>526</v>
      </c>
      <c r="B17" s="219"/>
      <c r="C17" s="219"/>
      <c r="D17" s="219"/>
      <c r="E17" s="219"/>
      <c r="F17" s="219"/>
      <c r="G17" s="219"/>
      <c r="H17" s="219"/>
      <c r="I17" s="21">
        <v>1851</v>
      </c>
      <c r="J17" s="48"/>
      <c r="K17" s="21">
        <v>1836</v>
      </c>
      <c r="L17" s="48"/>
      <c r="M17" s="21">
        <v>1871</v>
      </c>
      <c r="N17" s="48"/>
      <c r="O17" s="21">
        <v>1931</v>
      </c>
      <c r="P17" s="48"/>
      <c r="Q17" s="21">
        <v>2028</v>
      </c>
      <c r="R17" s="48"/>
    </row>
    <row r="18" spans="1:19" ht="6" customHeight="1" x14ac:dyDescent="0.2"/>
    <row r="19" spans="1:19" ht="15" customHeight="1" x14ac:dyDescent="0.2">
      <c r="A19" s="12"/>
      <c r="S19" s="438"/>
    </row>
    <row r="20" spans="1:19" s="42" customFormat="1" ht="15" customHeight="1" x14ac:dyDescent="0.2">
      <c r="A20" s="105"/>
    </row>
    <row r="21" spans="1:19" s="42" customFormat="1" ht="15" customHeight="1" x14ac:dyDescent="0.2">
      <c r="A21"/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</row>
    <row r="22" spans="1:19" s="42" customFormat="1" ht="15" customHeight="1" x14ac:dyDescent="0.2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</row>
    <row r="23" spans="1:19" s="42" customFormat="1" ht="15" customHeight="1" x14ac:dyDescent="0.2">
      <c r="A23" s="56"/>
      <c r="B23" s="52"/>
      <c r="C23" s="52"/>
      <c r="D23" s="52"/>
      <c r="E23" s="52"/>
      <c r="F23" s="482" t="s">
        <v>40</v>
      </c>
      <c r="G23" s="483"/>
      <c r="H23" s="483"/>
      <c r="I23" s="483"/>
      <c r="J23" s="484">
        <v>2000</v>
      </c>
      <c r="K23" s="483"/>
      <c r="L23" s="485"/>
      <c r="M23" s="486">
        <v>2001</v>
      </c>
      <c r="N23" s="487"/>
      <c r="O23" s="488"/>
      <c r="P23" s="487">
        <v>2002</v>
      </c>
      <c r="Q23" s="487"/>
      <c r="R23" s="488"/>
    </row>
    <row r="24" spans="1:19" s="42" customFormat="1" ht="15" customHeight="1" x14ac:dyDescent="0.2">
      <c r="A24" s="43"/>
      <c r="B24" s="23"/>
      <c r="F24" s="489"/>
      <c r="G24" s="490"/>
      <c r="H24" s="490"/>
      <c r="I24" s="490"/>
      <c r="J24" s="491" t="s">
        <v>126</v>
      </c>
      <c r="K24" s="492"/>
      <c r="L24" s="493"/>
      <c r="M24" s="494" t="s">
        <v>126</v>
      </c>
      <c r="N24" s="495"/>
      <c r="O24" s="496"/>
      <c r="P24" s="494" t="s">
        <v>126</v>
      </c>
      <c r="Q24" s="495"/>
      <c r="R24" s="496"/>
    </row>
    <row r="25" spans="1:19" s="42" customFormat="1" ht="15" customHeight="1" thickBot="1" x14ac:dyDescent="0.25">
      <c r="A25" s="480" t="s">
        <v>527</v>
      </c>
      <c r="B25" s="481"/>
      <c r="C25" s="45"/>
      <c r="D25" s="23"/>
      <c r="E25" s="23"/>
      <c r="F25" s="497" t="s">
        <v>460</v>
      </c>
      <c r="G25" s="498"/>
      <c r="H25" s="498"/>
      <c r="I25" s="498"/>
      <c r="J25" s="109">
        <v>4965093</v>
      </c>
      <c r="K25" s="109"/>
      <c r="L25" s="110"/>
      <c r="M25" s="109">
        <v>5596751</v>
      </c>
      <c r="N25" s="109"/>
      <c r="O25" s="110"/>
      <c r="P25" s="109">
        <v>5851785</v>
      </c>
      <c r="Q25" s="109"/>
      <c r="R25" s="110"/>
    </row>
    <row r="26" spans="1:19" s="42" customFormat="1" ht="15" customHeight="1" x14ac:dyDescent="0.2">
      <c r="A26" s="53" t="s">
        <v>528</v>
      </c>
      <c r="B26" s="53"/>
      <c r="C26" s="104">
        <v>317036</v>
      </c>
      <c r="D26" s="106"/>
      <c r="E26" s="104"/>
      <c r="F26" s="104">
        <v>1279964</v>
      </c>
      <c r="G26" s="106"/>
      <c r="H26" s="104"/>
      <c r="J26" s="107">
        <f>SUM(C26:F26)</f>
        <v>1597000</v>
      </c>
      <c r="K26" s="106"/>
      <c r="L26" s="108"/>
      <c r="M26" s="111"/>
      <c r="N26" s="111"/>
      <c r="O26" s="112"/>
      <c r="P26" s="111"/>
      <c r="Q26" s="111"/>
      <c r="R26" s="112"/>
    </row>
    <row r="27" spans="1:19" s="42" customFormat="1" ht="15" customHeight="1" x14ac:dyDescent="0.2">
      <c r="A27" s="53" t="s">
        <v>770</v>
      </c>
      <c r="B27" s="53"/>
      <c r="C27" s="978">
        <v>2013281</v>
      </c>
      <c r="D27" s="979"/>
      <c r="E27" s="980"/>
      <c r="F27" s="106">
        <v>1346777</v>
      </c>
      <c r="G27" s="106"/>
      <c r="H27" s="108"/>
      <c r="J27" s="217"/>
      <c r="K27"/>
      <c r="L27" s="49"/>
      <c r="M27" s="106">
        <f>SUM(C27:H27)</f>
        <v>3360058</v>
      </c>
      <c r="N27" s="106"/>
      <c r="O27" s="108"/>
      <c r="P27" s="111"/>
      <c r="Q27" s="111"/>
      <c r="R27" s="112"/>
    </row>
    <row r="28" spans="1:19" ht="15" customHeight="1" thickBot="1" x14ac:dyDescent="0.25">
      <c r="A28" s="53" t="s">
        <v>848</v>
      </c>
      <c r="B28" s="53"/>
      <c r="C28" s="978">
        <v>1510497</v>
      </c>
      <c r="D28" s="979"/>
      <c r="E28" s="980"/>
      <c r="F28" s="106">
        <v>1561437</v>
      </c>
      <c r="G28" s="106"/>
      <c r="H28" s="108"/>
      <c r="I28" s="42"/>
      <c r="J28" s="434"/>
      <c r="K28" s="435"/>
      <c r="L28" s="436"/>
      <c r="M28" s="324"/>
      <c r="N28" s="367"/>
      <c r="O28" s="433"/>
      <c r="P28" s="106">
        <f>SUM(C28:F28)</f>
        <v>3071934</v>
      </c>
      <c r="Q28" s="106"/>
      <c r="R28" s="108"/>
    </row>
    <row r="29" spans="1:19" ht="15" customHeight="1" x14ac:dyDescent="0.2">
      <c r="A29" s="499" t="s">
        <v>463</v>
      </c>
      <c r="B29" s="500"/>
      <c r="C29" s="500"/>
      <c r="D29" s="500"/>
      <c r="E29" s="500"/>
      <c r="F29" s="500"/>
      <c r="G29" s="500"/>
      <c r="H29" s="500"/>
      <c r="I29" s="500"/>
      <c r="J29" s="437">
        <f>SUM(J25-J26)</f>
        <v>3368093</v>
      </c>
      <c r="K29" s="115"/>
      <c r="L29" s="116"/>
      <c r="M29" s="115">
        <f>SUM(M25-M27)</f>
        <v>2236693</v>
      </c>
      <c r="N29" s="115"/>
      <c r="O29" s="116"/>
      <c r="P29" s="981">
        <f>SUM(P25-P28)</f>
        <v>2779851</v>
      </c>
      <c r="Q29" s="982"/>
      <c r="R29" s="983"/>
    </row>
    <row r="30" spans="1:19" ht="6.75" customHeight="1" x14ac:dyDescent="0.2"/>
    <row r="38" spans="1:18" ht="9.9499999999999993" customHeight="1" x14ac:dyDescent="0.2"/>
    <row r="39" spans="1:18" ht="15" customHeight="1" x14ac:dyDescent="0.2"/>
    <row r="40" spans="1:18" ht="15" customHeight="1" x14ac:dyDescent="0.2"/>
    <row r="41" spans="1:18" ht="15" customHeight="1" x14ac:dyDescent="0.2"/>
    <row r="42" spans="1:18" ht="15" customHeight="1" x14ac:dyDescent="0.2"/>
    <row r="43" spans="1:18" ht="15" customHeight="1" x14ac:dyDescent="0.2"/>
    <row r="44" spans="1:18" ht="15" customHeight="1" x14ac:dyDescent="0.2"/>
    <row r="45" spans="1:18" ht="15" customHeight="1" x14ac:dyDescent="0.2"/>
    <row r="46" spans="1:18" ht="15" customHeight="1" x14ac:dyDescent="0.2"/>
    <row r="47" spans="1:18" ht="15" customHeight="1" x14ac:dyDescent="0.2">
      <c r="A47" s="499" t="s">
        <v>529</v>
      </c>
      <c r="B47" s="500"/>
      <c r="C47" s="500"/>
      <c r="D47" s="500"/>
      <c r="E47" s="500"/>
      <c r="F47" s="500"/>
      <c r="G47" s="500"/>
      <c r="H47" s="500"/>
      <c r="I47" s="510" t="s">
        <v>530</v>
      </c>
      <c r="J47" s="756">
        <v>2000</v>
      </c>
      <c r="K47" s="698"/>
      <c r="L47" s="512"/>
      <c r="M47" s="756">
        <v>2001</v>
      </c>
      <c r="N47" s="511"/>
      <c r="O47" s="512"/>
      <c r="P47" s="509">
        <v>2002</v>
      </c>
      <c r="Q47" s="511"/>
      <c r="R47" s="512"/>
    </row>
    <row r="48" spans="1:18" ht="15" customHeight="1" x14ac:dyDescent="0.2">
      <c r="A48" s="43" t="s">
        <v>531</v>
      </c>
      <c r="B48" s="23"/>
      <c r="C48" s="23"/>
      <c r="D48" s="23"/>
      <c r="E48" s="23"/>
      <c r="F48" s="23"/>
      <c r="G48" s="23"/>
      <c r="H48" s="23"/>
      <c r="I48" s="23"/>
      <c r="J48" s="117">
        <v>209</v>
      </c>
      <c r="K48" s="118"/>
      <c r="L48" s="119"/>
      <c r="M48" s="117">
        <v>192</v>
      </c>
      <c r="N48" s="118"/>
      <c r="O48" s="119"/>
      <c r="P48" s="117">
        <v>194</v>
      </c>
      <c r="Q48" s="118"/>
      <c r="R48" s="119"/>
    </row>
    <row r="49" spans="1:18" ht="15" customHeight="1" x14ac:dyDescent="0.2">
      <c r="A49" s="43" t="s">
        <v>532</v>
      </c>
      <c r="B49" s="23"/>
      <c r="C49" s="23"/>
      <c r="D49" s="23"/>
      <c r="E49" s="23"/>
      <c r="F49" s="23"/>
      <c r="G49" s="23"/>
      <c r="H49" s="23"/>
      <c r="I49" s="23"/>
      <c r="J49" s="320">
        <v>3</v>
      </c>
      <c r="K49" s="118"/>
      <c r="L49" s="119"/>
      <c r="M49" s="320">
        <v>5</v>
      </c>
      <c r="N49" s="118"/>
      <c r="O49" s="119"/>
      <c r="P49" s="320">
        <v>4</v>
      </c>
      <c r="Q49" s="118"/>
      <c r="R49" s="119"/>
    </row>
    <row r="50" spans="1:18" ht="15" customHeight="1" x14ac:dyDescent="0.2">
      <c r="A50" s="43" t="s">
        <v>534</v>
      </c>
      <c r="B50" s="23"/>
      <c r="C50" s="23"/>
      <c r="D50" s="23"/>
      <c r="E50" s="23"/>
      <c r="F50" s="23"/>
      <c r="G50" s="23"/>
      <c r="H50" s="23"/>
      <c r="I50" s="23"/>
      <c r="J50" s="117">
        <v>80</v>
      </c>
      <c r="K50" s="118"/>
      <c r="L50" s="119"/>
      <c r="M50" s="117">
        <v>86</v>
      </c>
      <c r="N50" s="118"/>
      <c r="O50" s="119"/>
      <c r="P50" s="117">
        <v>100</v>
      </c>
      <c r="Q50" s="118"/>
      <c r="R50" s="119"/>
    </row>
    <row r="51" spans="1:18" ht="15" customHeight="1" x14ac:dyDescent="0.2">
      <c r="A51" s="480"/>
      <c r="B51" s="490"/>
      <c r="C51" s="513" t="s">
        <v>866</v>
      </c>
      <c r="D51" s="490"/>
      <c r="E51" s="490"/>
      <c r="F51" s="490"/>
      <c r="G51" s="490"/>
      <c r="H51" s="514"/>
      <c r="I51" s="515" t="s">
        <v>535</v>
      </c>
      <c r="J51" s="117">
        <v>292</v>
      </c>
      <c r="K51" s="118"/>
      <c r="L51" s="119"/>
      <c r="M51" s="117">
        <f>SUM(M48:M50)</f>
        <v>283</v>
      </c>
      <c r="N51" s="118"/>
      <c r="O51" s="119"/>
      <c r="P51" s="117">
        <f>SUM(P48:P50)</f>
        <v>298</v>
      </c>
      <c r="Q51" s="118"/>
      <c r="R51" s="119"/>
    </row>
    <row r="52" spans="1:18" ht="15" customHeight="1" x14ac:dyDescent="0.2"/>
    <row r="53" spans="1:18" ht="15" customHeight="1" x14ac:dyDescent="0.2"/>
  </sheetData>
  <mergeCells count="3">
    <mergeCell ref="C28:E28"/>
    <mergeCell ref="P29:R29"/>
    <mergeCell ref="C27:E27"/>
  </mergeCells>
  <phoneticPr fontId="15" type="noConversion"/>
  <pageMargins left="0.31496062992125984" right="0.51181102362204722" top="0.78740157480314965" bottom="0.74803149606299213" header="0.51181102362204722" footer="0.39370078740157483"/>
  <pageSetup paperSize="9" orientation="portrait" r:id="rId1"/>
  <headerFooter alignWithMargins="0">
    <oddFooter>&amp;C&amp;A</oddFooter>
  </headerFooter>
  <drawing r:id="rId2"/>
  <legacyDrawing r:id="rId3"/>
  <oleObjects>
    <mc:AlternateContent xmlns:mc="http://schemas.openxmlformats.org/markup-compatibility/2006">
      <mc:Choice Requires="x14">
        <oleObject progId="Word.Document.6" shapeId="44046" r:id="rId4">
          <objectPr defaultSize="0" autoLine="0" autoPict="0" r:id="rId5">
            <anchor moveWithCells="1">
              <from>
                <xdr:col>0</xdr:col>
                <xdr:colOff>57150</xdr:colOff>
                <xdr:row>19</xdr:row>
                <xdr:rowOff>28575</xdr:rowOff>
              </from>
              <to>
                <xdr:col>17</xdr:col>
                <xdr:colOff>66675</xdr:colOff>
                <xdr:row>21</xdr:row>
                <xdr:rowOff>152400</xdr:rowOff>
              </to>
            </anchor>
          </objectPr>
        </oleObject>
      </mc:Choice>
      <mc:Fallback>
        <oleObject progId="Word.Document.6" shapeId="44046" r:id="rId4"/>
      </mc:Fallback>
    </mc:AlternateContent>
  </oleObjects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E7E430-7BA0-4188-BBE9-796E8AAB93AF}">
  <dimension ref="A9:R35"/>
  <sheetViews>
    <sheetView workbookViewId="0">
      <selection activeCell="G61" sqref="G61"/>
    </sheetView>
  </sheetViews>
  <sheetFormatPr baseColWidth="10" defaultRowHeight="12.75" x14ac:dyDescent="0.2"/>
  <cols>
    <col min="2" max="2" width="9" customWidth="1"/>
    <col min="3" max="18" width="4.140625" customWidth="1"/>
  </cols>
  <sheetData>
    <row r="9" ht="9.9499999999999993" customHeight="1" x14ac:dyDescent="0.2"/>
    <row r="10" ht="15" customHeight="1" x14ac:dyDescent="0.2"/>
    <row r="11" ht="15" customHeight="1" x14ac:dyDescent="0.2"/>
    <row r="12" ht="15" customHeight="1" x14ac:dyDescent="0.2"/>
    <row r="13" ht="15" customHeight="1" x14ac:dyDescent="0.2"/>
    <row r="14" ht="15" customHeight="1" x14ac:dyDescent="0.2"/>
    <row r="15" ht="15" customHeight="1" x14ac:dyDescent="0.2"/>
    <row r="16" ht="15" customHeight="1" x14ac:dyDescent="0.2"/>
    <row r="17" spans="1:18" ht="15" customHeight="1" x14ac:dyDescent="0.2"/>
    <row r="18" spans="1:18" ht="15" customHeight="1" x14ac:dyDescent="0.2">
      <c r="F18" s="12"/>
    </row>
    <row r="19" spans="1:18" ht="15" customHeight="1" x14ac:dyDescent="0.2"/>
    <row r="20" spans="1:18" s="42" customFormat="1" ht="15" customHeight="1" x14ac:dyDescent="0.2">
      <c r="A20" s="499"/>
      <c r="B20" s="500"/>
      <c r="C20" s="500"/>
      <c r="D20" s="500"/>
      <c r="E20" s="500"/>
      <c r="F20" s="500"/>
      <c r="G20" s="500"/>
      <c r="H20" s="500"/>
      <c r="I20" s="500"/>
      <c r="J20" s="500"/>
      <c r="K20" s="500" t="s">
        <v>40</v>
      </c>
      <c r="L20" s="500"/>
      <c r="M20" s="756">
        <v>2000</v>
      </c>
      <c r="N20" s="512"/>
      <c r="O20" s="756">
        <v>2001</v>
      </c>
      <c r="P20" s="512"/>
      <c r="Q20" s="509">
        <v>2002</v>
      </c>
      <c r="R20" s="512"/>
    </row>
    <row r="21" spans="1:18" s="42" customFormat="1" ht="15" customHeight="1" x14ac:dyDescent="0.2">
      <c r="A21" s="43" t="s">
        <v>536</v>
      </c>
      <c r="B21" s="23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28">
        <v>178</v>
      </c>
      <c r="N21" s="114"/>
      <c r="O21" s="228">
        <v>181</v>
      </c>
      <c r="P21" s="114"/>
      <c r="Q21" s="228">
        <v>209</v>
      </c>
      <c r="R21" s="114"/>
    </row>
    <row r="22" spans="1:18" s="42" customFormat="1" ht="15" customHeight="1" x14ac:dyDescent="0.2">
      <c r="A22" s="480" t="s">
        <v>537</v>
      </c>
      <c r="B22" s="490"/>
      <c r="C22" s="490"/>
      <c r="D22" s="490"/>
      <c r="E22" s="490"/>
      <c r="F22" s="490"/>
      <c r="G22" s="490"/>
      <c r="H22" s="490"/>
      <c r="I22" s="490"/>
      <c r="J22" s="490"/>
      <c r="K22" s="490"/>
      <c r="L22" s="490"/>
      <c r="M22" s="480"/>
      <c r="N22" s="481"/>
      <c r="O22" s="480"/>
      <c r="P22" s="481"/>
      <c r="Q22" s="480"/>
      <c r="R22" s="481"/>
    </row>
    <row r="23" spans="1:18" s="42" customFormat="1" ht="12.75" customHeight="1" x14ac:dyDescent="0.2">
      <c r="A23" s="55" t="s">
        <v>538</v>
      </c>
      <c r="M23" s="229"/>
      <c r="N23" s="113"/>
      <c r="O23" s="229"/>
      <c r="P23" s="113"/>
      <c r="Q23" s="229"/>
      <c r="R23" s="113"/>
    </row>
    <row r="24" spans="1:18" s="42" customFormat="1" ht="12.75" customHeight="1" x14ac:dyDescent="0.2">
      <c r="A24" s="43" t="s">
        <v>539</v>
      </c>
      <c r="B24" s="23"/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28">
        <v>29</v>
      </c>
      <c r="N24" s="114"/>
      <c r="O24" s="228">
        <v>27</v>
      </c>
      <c r="P24" s="114"/>
      <c r="Q24" s="228">
        <v>26</v>
      </c>
      <c r="R24" s="114"/>
    </row>
    <row r="25" spans="1:18" s="42" customFormat="1" ht="12.75" customHeight="1" x14ac:dyDescent="0.2">
      <c r="A25" s="55" t="s">
        <v>540</v>
      </c>
      <c r="M25" s="229"/>
      <c r="N25" s="113"/>
      <c r="O25" s="229"/>
      <c r="P25" s="113"/>
      <c r="Q25" s="229"/>
      <c r="R25" s="113"/>
    </row>
    <row r="26" spans="1:18" s="42" customFormat="1" ht="12.75" customHeight="1" x14ac:dyDescent="0.2">
      <c r="A26" s="43" t="s">
        <v>541</v>
      </c>
      <c r="B26" s="23"/>
      <c r="C26" s="23"/>
      <c r="D26" s="23"/>
      <c r="E26" s="23"/>
      <c r="F26" s="23"/>
      <c r="G26" s="23"/>
      <c r="H26" s="23"/>
      <c r="I26" s="23"/>
      <c r="J26" s="23"/>
      <c r="K26" s="23"/>
      <c r="L26" s="23"/>
      <c r="M26" s="228">
        <v>37</v>
      </c>
      <c r="N26" s="114"/>
      <c r="O26" s="228">
        <v>38</v>
      </c>
      <c r="P26" s="114"/>
      <c r="Q26" s="228">
        <v>43</v>
      </c>
      <c r="R26" s="114"/>
    </row>
    <row r="27" spans="1:18" s="42" customFormat="1" ht="15" customHeight="1" x14ac:dyDescent="0.2">
      <c r="A27" s="43" t="s">
        <v>542</v>
      </c>
      <c r="B27" s="23"/>
      <c r="C27" s="23"/>
      <c r="D27" s="23"/>
      <c r="E27" s="23"/>
      <c r="F27" s="23"/>
      <c r="G27" s="23"/>
      <c r="H27" s="23"/>
      <c r="I27" s="23"/>
      <c r="J27" s="23"/>
      <c r="K27" s="23"/>
      <c r="L27" s="23"/>
      <c r="M27" s="228">
        <v>3</v>
      </c>
      <c r="N27" s="114"/>
      <c r="O27" s="228">
        <v>4</v>
      </c>
      <c r="P27" s="114"/>
      <c r="Q27" s="228">
        <v>3</v>
      </c>
      <c r="R27" s="114"/>
    </row>
    <row r="28" spans="1:18" s="42" customFormat="1" ht="15" customHeight="1" x14ac:dyDescent="0.2">
      <c r="A28" s="43" t="s">
        <v>543</v>
      </c>
      <c r="B28" s="23"/>
      <c r="C28" s="23"/>
      <c r="D28" s="23"/>
      <c r="E28" s="23"/>
      <c r="F28" s="23"/>
      <c r="G28" s="23"/>
      <c r="H28" s="23"/>
      <c r="I28" s="23"/>
      <c r="J28" s="23"/>
      <c r="K28" s="23"/>
      <c r="L28" s="23"/>
      <c r="M28" s="228" t="s">
        <v>533</v>
      </c>
      <c r="N28" s="114"/>
      <c r="O28" s="228">
        <v>1</v>
      </c>
      <c r="P28" s="114"/>
      <c r="Q28" s="903" t="s">
        <v>533</v>
      </c>
      <c r="R28" s="114"/>
    </row>
    <row r="29" spans="1:18" s="42" customFormat="1" ht="15" customHeight="1" x14ac:dyDescent="0.2">
      <c r="A29" s="480" t="s">
        <v>544</v>
      </c>
      <c r="B29" s="490"/>
      <c r="C29" s="490"/>
      <c r="D29" s="490"/>
      <c r="E29" s="490"/>
      <c r="F29" s="490"/>
      <c r="G29" s="490"/>
      <c r="H29" s="490"/>
      <c r="I29" s="490"/>
      <c r="J29" s="490"/>
      <c r="K29" s="490"/>
      <c r="L29" s="490"/>
      <c r="M29" s="517"/>
      <c r="N29" s="518"/>
      <c r="O29" s="517"/>
      <c r="P29" s="518"/>
      <c r="Q29" s="517"/>
      <c r="R29" s="518"/>
    </row>
    <row r="30" spans="1:18" s="42" customFormat="1" ht="12.75" customHeight="1" x14ac:dyDescent="0.2">
      <c r="A30" s="55" t="s">
        <v>545</v>
      </c>
      <c r="M30" s="229"/>
      <c r="N30" s="122"/>
      <c r="O30" s="229"/>
      <c r="P30" s="122"/>
      <c r="Q30" s="229"/>
      <c r="R30" s="122"/>
    </row>
    <row r="31" spans="1:18" s="42" customFormat="1" ht="12.75" customHeight="1" x14ac:dyDescent="0.2">
      <c r="A31" s="43" t="s">
        <v>546</v>
      </c>
      <c r="B31" s="23"/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28">
        <v>8</v>
      </c>
      <c r="N31" s="125"/>
      <c r="O31" s="228">
        <v>9</v>
      </c>
      <c r="P31" s="125"/>
      <c r="Q31" s="228">
        <v>6</v>
      </c>
      <c r="R31" s="125"/>
    </row>
    <row r="32" spans="1:18" s="42" customFormat="1" ht="12.75" customHeight="1" x14ac:dyDescent="0.2">
      <c r="A32" s="55" t="s">
        <v>547</v>
      </c>
      <c r="M32" s="229"/>
      <c r="N32" s="122"/>
      <c r="O32" s="229"/>
      <c r="P32" s="122"/>
      <c r="Q32" s="229"/>
      <c r="R32" s="122"/>
    </row>
    <row r="33" spans="1:18" s="42" customFormat="1" ht="12.75" customHeight="1" x14ac:dyDescent="0.2">
      <c r="A33" s="43" t="s">
        <v>548</v>
      </c>
      <c r="B33" s="23"/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28">
        <v>41</v>
      </c>
      <c r="N33" s="125"/>
      <c r="O33" s="228">
        <v>57</v>
      </c>
      <c r="P33" s="125"/>
      <c r="Q33" s="228">
        <v>60</v>
      </c>
      <c r="R33" s="125"/>
    </row>
    <row r="34" spans="1:18" s="42" customFormat="1" ht="15" customHeight="1" thickBot="1" x14ac:dyDescent="0.25">
      <c r="A34" s="11" t="s">
        <v>549</v>
      </c>
      <c r="B34" s="128"/>
      <c r="C34" s="128"/>
      <c r="D34" s="128"/>
      <c r="E34" s="128"/>
      <c r="F34" s="128"/>
      <c r="G34" s="128"/>
      <c r="H34" s="128"/>
      <c r="I34" s="128"/>
      <c r="J34" s="128"/>
      <c r="K34" s="128"/>
      <c r="L34" s="128"/>
      <c r="M34" s="228" t="s">
        <v>240</v>
      </c>
      <c r="N34" s="125"/>
      <c r="O34" s="228" t="s">
        <v>240</v>
      </c>
      <c r="P34" s="125"/>
      <c r="Q34" s="228" t="s">
        <v>240</v>
      </c>
      <c r="R34" s="125"/>
    </row>
    <row r="35" spans="1:18" s="42" customFormat="1" ht="15" customHeight="1" x14ac:dyDescent="0.2">
      <c r="A35" s="480"/>
      <c r="B35" s="490" t="s">
        <v>550</v>
      </c>
      <c r="C35" s="490"/>
      <c r="D35" s="490"/>
      <c r="E35" s="490"/>
      <c r="F35" s="490"/>
      <c r="G35" s="490"/>
      <c r="H35" s="490"/>
      <c r="I35" s="490"/>
      <c r="J35" s="490"/>
      <c r="K35" s="490"/>
      <c r="L35" s="490"/>
      <c r="M35" s="230">
        <f>SUM(M23:M34)</f>
        <v>118</v>
      </c>
      <c r="N35" s="231"/>
      <c r="O35" s="230">
        <f>SUM(O23:O34)</f>
        <v>136</v>
      </c>
      <c r="P35" s="231"/>
      <c r="Q35" s="230">
        <f>SUM(Q23:Q34)</f>
        <v>138</v>
      </c>
      <c r="R35" s="231"/>
    </row>
  </sheetData>
  <phoneticPr fontId="15" type="noConversion"/>
  <pageMargins left="0.31496062992125984" right="0.51181102362204722" top="0.78740157480314965" bottom="0.74803149606299213" header="0.51181102362204722" footer="0.39370078740157483"/>
  <pageSetup paperSize="9" orientation="portrait" r:id="rId1"/>
  <headerFooter alignWithMargins="0">
    <oddFooter>&amp;C&amp;A</oddFooter>
  </headerFooter>
  <drawing r:id="rId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16FD7C-7AE1-456C-87DD-41E26127E539}">
  <dimension ref="A4:J55"/>
  <sheetViews>
    <sheetView workbookViewId="0">
      <selection activeCell="L23" sqref="L23"/>
    </sheetView>
  </sheetViews>
  <sheetFormatPr baseColWidth="10" defaultRowHeight="12.75" x14ac:dyDescent="0.2"/>
  <cols>
    <col min="1" max="1" width="12.5703125" customWidth="1"/>
    <col min="2" max="10" width="8.28515625" customWidth="1"/>
  </cols>
  <sheetData>
    <row r="4" spans="1:10" ht="15" customHeight="1" x14ac:dyDescent="0.2"/>
    <row r="5" spans="1:10" ht="15" customHeight="1" x14ac:dyDescent="0.2">
      <c r="A5" s="519"/>
      <c r="B5" s="483" t="s">
        <v>551</v>
      </c>
      <c r="C5" s="483"/>
      <c r="D5" s="520"/>
      <c r="E5" s="483" t="s">
        <v>552</v>
      </c>
      <c r="F5" s="483"/>
      <c r="G5" s="520"/>
      <c r="H5" s="483" t="s">
        <v>553</v>
      </c>
      <c r="I5" s="483"/>
      <c r="J5" s="485"/>
    </row>
    <row r="6" spans="1:10" ht="15" customHeight="1" x14ac:dyDescent="0.2">
      <c r="A6" s="521" t="s">
        <v>554</v>
      </c>
      <c r="B6" s="493" t="s">
        <v>41</v>
      </c>
      <c r="C6" s="493" t="s">
        <v>555</v>
      </c>
      <c r="D6" s="522" t="s">
        <v>556</v>
      </c>
      <c r="E6" s="493" t="s">
        <v>41</v>
      </c>
      <c r="F6" s="493" t="s">
        <v>555</v>
      </c>
      <c r="G6" s="522" t="s">
        <v>556</v>
      </c>
      <c r="H6" s="493" t="s">
        <v>41</v>
      </c>
      <c r="I6" s="493" t="s">
        <v>555</v>
      </c>
      <c r="J6" s="493" t="s">
        <v>556</v>
      </c>
    </row>
    <row r="7" spans="1:10" ht="15" customHeight="1" x14ac:dyDescent="0.2">
      <c r="A7" s="192" t="s">
        <v>557</v>
      </c>
      <c r="B7" s="190">
        <v>0</v>
      </c>
      <c r="C7" s="190">
        <v>0</v>
      </c>
      <c r="D7" s="191">
        <v>0</v>
      </c>
      <c r="E7" s="190">
        <v>0</v>
      </c>
      <c r="F7" s="190">
        <v>0</v>
      </c>
      <c r="G7" s="191">
        <v>0</v>
      </c>
      <c r="H7" s="190">
        <v>0</v>
      </c>
      <c r="I7" s="190">
        <v>0</v>
      </c>
      <c r="J7" s="190">
        <v>0</v>
      </c>
    </row>
    <row r="8" spans="1:10" ht="15" customHeight="1" x14ac:dyDescent="0.2">
      <c r="A8" s="192" t="s">
        <v>558</v>
      </c>
      <c r="B8" s="190">
        <v>3</v>
      </c>
      <c r="C8" s="190">
        <v>2</v>
      </c>
      <c r="D8" s="191">
        <v>1</v>
      </c>
      <c r="E8" s="190">
        <v>2</v>
      </c>
      <c r="F8" s="190">
        <v>1</v>
      </c>
      <c r="G8" s="191">
        <v>1</v>
      </c>
      <c r="H8" s="190">
        <v>1</v>
      </c>
      <c r="I8" s="190">
        <v>1</v>
      </c>
      <c r="J8" s="190">
        <v>0</v>
      </c>
    </row>
    <row r="9" spans="1:10" ht="15" customHeight="1" x14ac:dyDescent="0.2">
      <c r="A9" s="192" t="s">
        <v>559</v>
      </c>
      <c r="B9" s="190">
        <v>10</v>
      </c>
      <c r="C9" s="190">
        <v>8</v>
      </c>
      <c r="D9" s="191">
        <v>2</v>
      </c>
      <c r="E9" s="190">
        <v>3</v>
      </c>
      <c r="F9" s="190">
        <v>1</v>
      </c>
      <c r="G9" s="191">
        <v>2</v>
      </c>
      <c r="H9" s="190">
        <v>7</v>
      </c>
      <c r="I9" s="190">
        <v>7</v>
      </c>
      <c r="J9" s="190">
        <v>0</v>
      </c>
    </row>
    <row r="10" spans="1:10" ht="15" customHeight="1" x14ac:dyDescent="0.2">
      <c r="A10" s="192" t="s">
        <v>560</v>
      </c>
      <c r="B10" s="190">
        <v>28</v>
      </c>
      <c r="C10" s="190">
        <v>22</v>
      </c>
      <c r="D10" s="191">
        <v>6</v>
      </c>
      <c r="E10" s="190">
        <v>11</v>
      </c>
      <c r="F10" s="190">
        <v>7</v>
      </c>
      <c r="G10" s="191">
        <v>4</v>
      </c>
      <c r="H10" s="190">
        <v>17</v>
      </c>
      <c r="I10" s="190">
        <v>15</v>
      </c>
      <c r="J10" s="190">
        <v>2</v>
      </c>
    </row>
    <row r="11" spans="1:10" ht="15" customHeight="1" x14ac:dyDescent="0.2">
      <c r="A11" s="192" t="s">
        <v>561</v>
      </c>
      <c r="B11" s="190">
        <v>32</v>
      </c>
      <c r="C11" s="190">
        <v>25</v>
      </c>
      <c r="D11" s="191">
        <v>7</v>
      </c>
      <c r="E11" s="190">
        <v>20</v>
      </c>
      <c r="F11" s="190">
        <v>16</v>
      </c>
      <c r="G11" s="191">
        <v>4</v>
      </c>
      <c r="H11" s="190">
        <v>12</v>
      </c>
      <c r="I11" s="190">
        <v>9</v>
      </c>
      <c r="J11" s="190">
        <v>3</v>
      </c>
    </row>
    <row r="12" spans="1:10" ht="15" customHeight="1" x14ac:dyDescent="0.2">
      <c r="A12" s="192" t="s">
        <v>562</v>
      </c>
      <c r="B12" s="190">
        <v>21</v>
      </c>
      <c r="C12" s="190">
        <v>16</v>
      </c>
      <c r="D12" s="191">
        <v>5</v>
      </c>
      <c r="E12" s="190">
        <v>18</v>
      </c>
      <c r="F12" s="190">
        <v>14</v>
      </c>
      <c r="G12" s="191">
        <v>4</v>
      </c>
      <c r="H12" s="190">
        <v>3</v>
      </c>
      <c r="I12" s="190">
        <v>2</v>
      </c>
      <c r="J12" s="190">
        <v>1</v>
      </c>
    </row>
    <row r="13" spans="1:10" ht="15" customHeight="1" x14ac:dyDescent="0.2">
      <c r="A13" s="192" t="s">
        <v>563</v>
      </c>
      <c r="B13" s="190">
        <v>13</v>
      </c>
      <c r="C13" s="190">
        <v>10</v>
      </c>
      <c r="D13" s="191">
        <v>3</v>
      </c>
      <c r="E13" s="190">
        <v>13</v>
      </c>
      <c r="F13" s="190">
        <v>10</v>
      </c>
      <c r="G13" s="191">
        <v>3</v>
      </c>
      <c r="H13" s="190">
        <v>0</v>
      </c>
      <c r="I13" s="190">
        <v>0</v>
      </c>
      <c r="J13" s="129">
        <v>0</v>
      </c>
    </row>
    <row r="14" spans="1:10" ht="15" customHeight="1" x14ac:dyDescent="0.2">
      <c r="A14" s="192" t="s">
        <v>564</v>
      </c>
      <c r="B14" s="190">
        <v>1</v>
      </c>
      <c r="C14" s="190">
        <v>1</v>
      </c>
      <c r="D14" s="191">
        <v>0</v>
      </c>
      <c r="E14" s="190">
        <v>1</v>
      </c>
      <c r="F14" s="190">
        <v>1</v>
      </c>
      <c r="G14" s="191">
        <v>0</v>
      </c>
      <c r="H14" s="190">
        <v>0</v>
      </c>
      <c r="I14" s="190">
        <v>0</v>
      </c>
      <c r="J14" s="190">
        <v>0</v>
      </c>
    </row>
    <row r="15" spans="1:10" x14ac:dyDescent="0.2">
      <c r="A15" s="192" t="s">
        <v>565</v>
      </c>
      <c r="B15" s="190">
        <v>1</v>
      </c>
      <c r="C15" s="190">
        <v>0</v>
      </c>
      <c r="D15" s="191">
        <v>1</v>
      </c>
      <c r="E15" s="190">
        <v>1</v>
      </c>
      <c r="F15" s="190">
        <v>0</v>
      </c>
      <c r="G15" s="191">
        <v>1</v>
      </c>
      <c r="H15" s="190">
        <v>0</v>
      </c>
      <c r="I15" s="190">
        <v>0</v>
      </c>
      <c r="J15" s="190">
        <v>0</v>
      </c>
    </row>
    <row r="43" ht="15" customHeight="1" x14ac:dyDescent="0.2"/>
    <row r="44" ht="15" customHeight="1" x14ac:dyDescent="0.2"/>
    <row r="45" ht="15" customHeight="1" x14ac:dyDescent="0.2"/>
    <row r="46" ht="15" customHeight="1" x14ac:dyDescent="0.2"/>
    <row r="47" ht="15" customHeight="1" x14ac:dyDescent="0.2"/>
    <row r="48" ht="15" customHeight="1" x14ac:dyDescent="0.2"/>
    <row r="49" ht="15" customHeight="1" x14ac:dyDescent="0.2"/>
    <row r="50" ht="15" customHeight="1" x14ac:dyDescent="0.2"/>
    <row r="51" ht="15" customHeight="1" x14ac:dyDescent="0.2"/>
    <row r="52" ht="15" customHeight="1" x14ac:dyDescent="0.2"/>
    <row r="53" ht="15" customHeight="1" x14ac:dyDescent="0.2"/>
    <row r="54" ht="15" customHeight="1" x14ac:dyDescent="0.2"/>
    <row r="55" ht="15" customHeight="1" x14ac:dyDescent="0.2"/>
  </sheetData>
  <phoneticPr fontId="15" type="noConversion"/>
  <pageMargins left="0.31496062992125984" right="0.51181102362204722" top="0.78740157480314965" bottom="0.74803149606299213" header="0.51181102362204722" footer="0.39370078740157483"/>
  <pageSetup paperSize="9" orientation="portrait" r:id="rId1"/>
  <headerFooter alignWithMargins="0">
    <oddFooter>&amp;C&amp;A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3634C1-F2D9-436B-AB6D-A6E521644433}">
  <dimension ref="B1:AF61"/>
  <sheetViews>
    <sheetView topLeftCell="A16" workbookViewId="0">
      <selection activeCell="AN36" sqref="AN36"/>
    </sheetView>
  </sheetViews>
  <sheetFormatPr baseColWidth="10" defaultRowHeight="12.75" x14ac:dyDescent="0.2"/>
  <cols>
    <col min="1" max="37" width="2.7109375" customWidth="1"/>
  </cols>
  <sheetData>
    <row r="1" spans="2:26" ht="15.75" x14ac:dyDescent="0.25">
      <c r="M1" s="193"/>
    </row>
    <row r="3" spans="2:26" x14ac:dyDescent="0.2">
      <c r="Z3" t="s">
        <v>6</v>
      </c>
    </row>
    <row r="4" spans="2:26" x14ac:dyDescent="0.2">
      <c r="Z4" t="s">
        <v>7</v>
      </c>
    </row>
    <row r="5" spans="2:26" x14ac:dyDescent="0.2">
      <c r="B5" s="290" t="s">
        <v>8</v>
      </c>
      <c r="Z5" t="s">
        <v>9</v>
      </c>
    </row>
    <row r="6" spans="2:26" x14ac:dyDescent="0.2">
      <c r="B6" s="290"/>
      <c r="Z6" t="s">
        <v>10</v>
      </c>
    </row>
    <row r="7" spans="2:26" x14ac:dyDescent="0.2">
      <c r="B7" s="290"/>
      <c r="Z7" t="s">
        <v>11</v>
      </c>
    </row>
    <row r="8" spans="2:26" ht="8.1" customHeight="1" x14ac:dyDescent="0.2">
      <c r="B8" s="290"/>
    </row>
    <row r="9" spans="2:26" x14ac:dyDescent="0.2">
      <c r="B9" s="290"/>
    </row>
    <row r="10" spans="2:26" x14ac:dyDescent="0.2">
      <c r="B10" s="290"/>
    </row>
    <row r="11" spans="2:26" x14ac:dyDescent="0.2">
      <c r="B11" s="290" t="s">
        <v>785</v>
      </c>
    </row>
    <row r="12" spans="2:26" x14ac:dyDescent="0.2">
      <c r="B12" s="290" t="s">
        <v>792</v>
      </c>
    </row>
    <row r="13" spans="2:26" x14ac:dyDescent="0.2">
      <c r="B13" s="290"/>
    </row>
    <row r="14" spans="2:26" ht="8.1" customHeight="1" x14ac:dyDescent="0.2">
      <c r="B14" s="290"/>
    </row>
    <row r="15" spans="2:26" x14ac:dyDescent="0.2">
      <c r="B15" s="290"/>
    </row>
    <row r="16" spans="2:26" x14ac:dyDescent="0.2">
      <c r="B16" s="290"/>
    </row>
    <row r="17" spans="2:32" x14ac:dyDescent="0.2">
      <c r="B17" s="291" t="s">
        <v>12</v>
      </c>
    </row>
    <row r="18" spans="2:32" x14ac:dyDescent="0.2">
      <c r="B18" s="290"/>
    </row>
    <row r="19" spans="2:32" x14ac:dyDescent="0.2">
      <c r="B19" s="290"/>
    </row>
    <row r="20" spans="2:32" ht="8.1" customHeight="1" x14ac:dyDescent="0.2">
      <c r="B20" s="290"/>
      <c r="AF20" s="12"/>
    </row>
    <row r="21" spans="2:32" x14ac:dyDescent="0.2">
      <c r="B21" s="290"/>
    </row>
    <row r="22" spans="2:32" x14ac:dyDescent="0.2">
      <c r="B22" s="290"/>
    </row>
    <row r="23" spans="2:32" x14ac:dyDescent="0.2">
      <c r="B23" s="290" t="s">
        <v>13</v>
      </c>
    </row>
    <row r="24" spans="2:32" x14ac:dyDescent="0.2">
      <c r="B24" s="290" t="s">
        <v>14</v>
      </c>
    </row>
    <row r="25" spans="2:32" x14ac:dyDescent="0.2">
      <c r="B25" s="290"/>
    </row>
    <row r="26" spans="2:32" ht="8.1" customHeight="1" x14ac:dyDescent="0.2">
      <c r="B26" s="290"/>
    </row>
    <row r="27" spans="2:32" x14ac:dyDescent="0.2">
      <c r="B27" s="290"/>
    </row>
    <row r="28" spans="2:32" x14ac:dyDescent="0.2">
      <c r="B28" s="290"/>
    </row>
    <row r="29" spans="2:32" x14ac:dyDescent="0.2">
      <c r="B29" s="290" t="s">
        <v>15</v>
      </c>
      <c r="AF29" s="166"/>
    </row>
    <row r="30" spans="2:32" x14ac:dyDescent="0.2">
      <c r="B30" s="290"/>
    </row>
    <row r="31" spans="2:32" x14ac:dyDescent="0.2">
      <c r="B31" s="290"/>
    </row>
    <row r="32" spans="2:32" ht="8.1" customHeight="1" x14ac:dyDescent="0.2">
      <c r="B32" s="290"/>
    </row>
    <row r="33" spans="2:28" x14ac:dyDescent="0.2">
      <c r="B33" s="290"/>
    </row>
    <row r="34" spans="2:28" x14ac:dyDescent="0.2">
      <c r="B34" s="290"/>
    </row>
    <row r="35" spans="2:28" x14ac:dyDescent="0.2">
      <c r="B35" s="290" t="s">
        <v>16</v>
      </c>
    </row>
    <row r="36" spans="2:28" x14ac:dyDescent="0.2">
      <c r="B36" s="290"/>
    </row>
    <row r="37" spans="2:28" x14ac:dyDescent="0.2">
      <c r="B37" s="290"/>
    </row>
    <row r="38" spans="2:28" ht="8.1" customHeight="1" x14ac:dyDescent="0.2">
      <c r="B38" s="290"/>
    </row>
    <row r="39" spans="2:28" x14ac:dyDescent="0.2">
      <c r="B39" s="290"/>
    </row>
    <row r="40" spans="2:28" x14ac:dyDescent="0.2">
      <c r="B40" s="290"/>
    </row>
    <row r="41" spans="2:28" x14ac:dyDescent="0.2">
      <c r="B41" s="290" t="s">
        <v>793</v>
      </c>
    </row>
    <row r="42" spans="2:28" x14ac:dyDescent="0.2">
      <c r="B42" s="290" t="s">
        <v>877</v>
      </c>
    </row>
    <row r="43" spans="2:28" x14ac:dyDescent="0.2">
      <c r="B43" s="290" t="s">
        <v>878</v>
      </c>
    </row>
    <row r="44" spans="2:28" ht="8.1" customHeight="1" x14ac:dyDescent="0.2">
      <c r="B44" s="290"/>
    </row>
    <row r="45" spans="2:28" x14ac:dyDescent="0.2">
      <c r="B45" s="290"/>
    </row>
    <row r="46" spans="2:28" x14ac:dyDescent="0.2">
      <c r="B46" s="290"/>
      <c r="AB46" s="12"/>
    </row>
    <row r="47" spans="2:28" x14ac:dyDescent="0.2">
      <c r="B47" s="290" t="s">
        <v>17</v>
      </c>
      <c r="AB47" s="12"/>
    </row>
    <row r="48" spans="2:28" x14ac:dyDescent="0.2">
      <c r="B48" s="290" t="s">
        <v>18</v>
      </c>
      <c r="AB48" s="12"/>
    </row>
    <row r="49" spans="2:28" x14ac:dyDescent="0.2">
      <c r="B49" s="290"/>
      <c r="AB49" s="12"/>
    </row>
    <row r="50" spans="2:28" ht="8.1" customHeight="1" x14ac:dyDescent="0.2">
      <c r="B50" s="290"/>
    </row>
    <row r="51" spans="2:28" x14ac:dyDescent="0.2">
      <c r="B51" s="290"/>
    </row>
    <row r="52" spans="2:28" x14ac:dyDescent="0.2">
      <c r="B52" s="290"/>
      <c r="Z52" s="12"/>
    </row>
    <row r="53" spans="2:28" x14ac:dyDescent="0.2">
      <c r="B53" s="290" t="s">
        <v>879</v>
      </c>
    </row>
    <row r="54" spans="2:28" x14ac:dyDescent="0.2">
      <c r="B54" s="290"/>
    </row>
    <row r="55" spans="2:28" x14ac:dyDescent="0.2">
      <c r="B55" s="290"/>
    </row>
    <row r="56" spans="2:28" ht="8.1" customHeight="1" x14ac:dyDescent="0.2">
      <c r="B56" s="290"/>
    </row>
    <row r="57" spans="2:28" x14ac:dyDescent="0.2">
      <c r="B57" s="290"/>
      <c r="AA57" s="12"/>
    </row>
    <row r="58" spans="2:28" x14ac:dyDescent="0.2">
      <c r="B58" s="290"/>
    </row>
    <row r="59" spans="2:28" x14ac:dyDescent="0.2">
      <c r="B59" s="290" t="s">
        <v>19</v>
      </c>
    </row>
    <row r="60" spans="2:28" x14ac:dyDescent="0.2">
      <c r="B60" s="290" t="s">
        <v>20</v>
      </c>
    </row>
    <row r="61" spans="2:28" x14ac:dyDescent="0.2">
      <c r="B61" s="290"/>
    </row>
  </sheetData>
  <phoneticPr fontId="15" type="noConversion"/>
  <pageMargins left="0.31496062992125984" right="0.51181102362204722" top="0.78740157480314965" bottom="0.74803149606299213" header="0.51181102362204722" footer="0.39370078740157483"/>
  <pageSetup paperSize="9" orientation="portrait" r:id="rId1"/>
  <headerFooter alignWithMargins="0">
    <oddFooter>&amp;C&amp;A</oddFooter>
  </headerFooter>
  <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71A4A2-200E-439E-AC11-898D0B39925D}">
  <dimension ref="A1:G26"/>
  <sheetViews>
    <sheetView workbookViewId="0">
      <selection activeCell="G61" sqref="G61"/>
    </sheetView>
  </sheetViews>
  <sheetFormatPr baseColWidth="10" defaultRowHeight="12.75" x14ac:dyDescent="0.2"/>
  <cols>
    <col min="2" max="2" width="19.28515625" customWidth="1"/>
    <col min="4" max="4" width="14.42578125" customWidth="1"/>
    <col min="6" max="6" width="27" customWidth="1"/>
    <col min="7" max="7" width="29.5703125" customWidth="1"/>
    <col min="13" max="13" width="26.7109375" customWidth="1"/>
    <col min="14" max="14" width="29.42578125" customWidth="1"/>
  </cols>
  <sheetData>
    <row r="1" spans="1:7" x14ac:dyDescent="0.2">
      <c r="A1" s="12" t="s">
        <v>566</v>
      </c>
      <c r="E1" s="12" t="s">
        <v>567</v>
      </c>
    </row>
    <row r="2" spans="1:7" x14ac:dyDescent="0.2">
      <c r="C2" s="296" t="s">
        <v>568</v>
      </c>
      <c r="D2" s="296" t="s">
        <v>569</v>
      </c>
      <c r="F2" t="s">
        <v>570</v>
      </c>
      <c r="G2" t="s">
        <v>571</v>
      </c>
    </row>
    <row r="3" spans="1:7" x14ac:dyDescent="0.2">
      <c r="A3" t="s">
        <v>572</v>
      </c>
      <c r="C3">
        <v>23</v>
      </c>
      <c r="D3">
        <v>300</v>
      </c>
      <c r="E3">
        <v>97</v>
      </c>
      <c r="F3">
        <v>83.5</v>
      </c>
      <c r="G3">
        <v>2</v>
      </c>
    </row>
    <row r="4" spans="1:7" x14ac:dyDescent="0.2">
      <c r="A4" t="s">
        <v>573</v>
      </c>
      <c r="C4">
        <v>28</v>
      </c>
      <c r="D4">
        <v>193</v>
      </c>
      <c r="E4">
        <v>98</v>
      </c>
      <c r="F4">
        <v>85.5</v>
      </c>
      <c r="G4">
        <v>3.1</v>
      </c>
    </row>
    <row r="5" spans="1:7" x14ac:dyDescent="0.2">
      <c r="A5" t="s">
        <v>574</v>
      </c>
      <c r="C5">
        <v>33</v>
      </c>
      <c r="D5">
        <v>200</v>
      </c>
      <c r="E5">
        <v>99</v>
      </c>
      <c r="F5">
        <v>84.5</v>
      </c>
      <c r="G5">
        <v>2.95</v>
      </c>
    </row>
    <row r="6" spans="1:7" x14ac:dyDescent="0.2">
      <c r="A6" t="s">
        <v>575</v>
      </c>
      <c r="C6">
        <v>35</v>
      </c>
      <c r="D6">
        <v>1278</v>
      </c>
      <c r="E6" s="406">
        <v>0</v>
      </c>
      <c r="F6">
        <v>82.1</v>
      </c>
      <c r="G6">
        <v>2.2000000000000002</v>
      </c>
    </row>
    <row r="7" spans="1:7" x14ac:dyDescent="0.2">
      <c r="A7" t="s">
        <v>771</v>
      </c>
      <c r="C7">
        <v>40</v>
      </c>
      <c r="D7">
        <v>240</v>
      </c>
      <c r="E7" s="406">
        <v>1</v>
      </c>
      <c r="F7">
        <v>80.3</v>
      </c>
      <c r="G7">
        <v>1.75</v>
      </c>
    </row>
    <row r="8" spans="1:7" x14ac:dyDescent="0.2">
      <c r="A8" t="s">
        <v>576</v>
      </c>
      <c r="C8">
        <v>86</v>
      </c>
      <c r="D8">
        <v>3607</v>
      </c>
      <c r="E8" s="406">
        <v>2</v>
      </c>
      <c r="F8">
        <v>86.9</v>
      </c>
      <c r="G8">
        <v>3.63</v>
      </c>
    </row>
    <row r="9" spans="1:7" x14ac:dyDescent="0.2">
      <c r="A9" t="s">
        <v>577</v>
      </c>
      <c r="C9">
        <v>46</v>
      </c>
      <c r="D9">
        <v>365</v>
      </c>
    </row>
    <row r="10" spans="1:7" x14ac:dyDescent="0.2">
      <c r="A10" t="s">
        <v>578</v>
      </c>
      <c r="C10">
        <v>35</v>
      </c>
      <c r="D10">
        <v>898</v>
      </c>
    </row>
    <row r="11" spans="1:7" x14ac:dyDescent="0.2">
      <c r="A11" t="s">
        <v>579</v>
      </c>
      <c r="C11">
        <v>33</v>
      </c>
      <c r="D11">
        <v>625</v>
      </c>
    </row>
    <row r="12" spans="1:7" x14ac:dyDescent="0.2">
      <c r="A12" t="s">
        <v>580</v>
      </c>
      <c r="C12">
        <v>49</v>
      </c>
      <c r="D12">
        <v>175</v>
      </c>
    </row>
    <row r="13" spans="1:7" x14ac:dyDescent="0.2">
      <c r="A13" t="s">
        <v>867</v>
      </c>
      <c r="C13">
        <v>42</v>
      </c>
      <c r="D13">
        <v>798</v>
      </c>
    </row>
    <row r="14" spans="1:7" x14ac:dyDescent="0.2">
      <c r="A14" t="s">
        <v>581</v>
      </c>
      <c r="C14">
        <v>34</v>
      </c>
      <c r="D14">
        <v>454</v>
      </c>
    </row>
    <row r="15" spans="1:7" x14ac:dyDescent="0.2">
      <c r="A15" t="s">
        <v>582</v>
      </c>
      <c r="C15">
        <v>20</v>
      </c>
      <c r="D15">
        <v>492</v>
      </c>
    </row>
    <row r="16" spans="1:7" x14ac:dyDescent="0.2">
      <c r="A16" t="s">
        <v>41</v>
      </c>
      <c r="D16">
        <f>SUM(D3:D15)</f>
        <v>9625</v>
      </c>
    </row>
    <row r="26" spans="6:6" x14ac:dyDescent="0.2">
      <c r="F26" s="5"/>
    </row>
  </sheetData>
  <phoneticPr fontId="15" type="noConversion"/>
  <pageMargins left="0.31496062992125984" right="0.51181102362204722" top="0.78740157480314965" bottom="0.74803149606299213" header="0.51181102362204722" footer="0.39370078740157483"/>
  <pageSetup paperSize="9" orientation="portrait" r:id="rId1"/>
  <headerFooter alignWithMargins="0">
    <oddFooter>&amp;C&amp;A</oddFooter>
  </headerFooter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3A02B1-C508-4238-B78B-5A4CB34938C0}">
  <dimension ref="A4:G55"/>
  <sheetViews>
    <sheetView workbookViewId="0">
      <selection activeCell="I9" sqref="I9"/>
    </sheetView>
  </sheetViews>
  <sheetFormatPr baseColWidth="10" defaultRowHeight="12.75" x14ac:dyDescent="0.2"/>
  <cols>
    <col min="1" max="1" width="12.5703125" customWidth="1"/>
    <col min="2" max="4" width="8.28515625" customWidth="1"/>
    <col min="5" max="7" width="16.7109375" customWidth="1"/>
  </cols>
  <sheetData>
    <row r="4" spans="1:7" ht="12.75" customHeight="1" x14ac:dyDescent="0.2"/>
    <row r="5" spans="1:7" x14ac:dyDescent="0.2">
      <c r="A5" s="501"/>
      <c r="B5" s="502"/>
      <c r="C5" s="502"/>
      <c r="D5" s="523"/>
      <c r="E5" s="772">
        <v>2000</v>
      </c>
      <c r="F5" s="918">
        <v>2001</v>
      </c>
      <c r="G5" s="796">
        <v>2002</v>
      </c>
    </row>
    <row r="6" spans="1:7" x14ac:dyDescent="0.2">
      <c r="A6" s="480"/>
      <c r="B6" s="490"/>
      <c r="C6" s="490"/>
      <c r="D6" s="481"/>
      <c r="E6" s="773" t="s">
        <v>126</v>
      </c>
      <c r="F6" s="773" t="s">
        <v>126</v>
      </c>
      <c r="G6" s="773" t="s">
        <v>126</v>
      </c>
    </row>
    <row r="7" spans="1:7" ht="15" customHeight="1" x14ac:dyDescent="0.2">
      <c r="A7" s="50" t="s">
        <v>117</v>
      </c>
      <c r="B7" s="51" t="s">
        <v>583</v>
      </c>
      <c r="C7" s="51"/>
      <c r="D7" s="79"/>
      <c r="E7" s="795">
        <v>3553367</v>
      </c>
      <c r="F7" s="795">
        <v>4006427</v>
      </c>
      <c r="G7" s="795">
        <v>4343680</v>
      </c>
    </row>
    <row r="8" spans="1:7" ht="15" customHeight="1" x14ac:dyDescent="0.2">
      <c r="A8" s="50"/>
      <c r="B8" s="51" t="s">
        <v>553</v>
      </c>
      <c r="C8" s="51"/>
      <c r="D8" s="79"/>
      <c r="E8" s="795">
        <v>64456</v>
      </c>
      <c r="F8" s="795">
        <v>106628</v>
      </c>
      <c r="G8" s="795">
        <v>66555</v>
      </c>
    </row>
    <row r="9" spans="1:7" ht="15" customHeight="1" thickBot="1" x14ac:dyDescent="0.25">
      <c r="A9" s="50"/>
      <c r="B9" s="51" t="s">
        <v>584</v>
      </c>
      <c r="C9" s="51"/>
      <c r="D9" s="79"/>
      <c r="E9" s="797">
        <v>1171781</v>
      </c>
      <c r="F9" s="797">
        <v>1225720</v>
      </c>
      <c r="G9" s="797">
        <v>1316850</v>
      </c>
    </row>
    <row r="10" spans="1:7" ht="15" customHeight="1" thickBot="1" x14ac:dyDescent="0.25">
      <c r="A10" s="499"/>
      <c r="B10" s="500" t="s">
        <v>41</v>
      </c>
      <c r="C10" s="500"/>
      <c r="D10" s="500"/>
      <c r="E10" s="800">
        <f>SUM(E7:E9)</f>
        <v>4789604</v>
      </c>
      <c r="F10" s="799">
        <f>SUM(F7:F9)</f>
        <v>5338775</v>
      </c>
      <c r="G10" s="799">
        <f>SUM(G7:G9)</f>
        <v>5727085</v>
      </c>
    </row>
    <row r="11" spans="1:7" ht="15" customHeight="1" x14ac:dyDescent="0.2">
      <c r="A11" s="50" t="s">
        <v>116</v>
      </c>
      <c r="B11" s="51" t="s">
        <v>583</v>
      </c>
      <c r="C11" s="51"/>
      <c r="D11" s="79"/>
      <c r="E11" s="798">
        <v>3711160</v>
      </c>
      <c r="F11" s="798">
        <v>3841402</v>
      </c>
      <c r="G11" s="798">
        <v>4150462</v>
      </c>
    </row>
    <row r="12" spans="1:7" ht="15" customHeight="1" x14ac:dyDescent="0.2">
      <c r="A12" s="50"/>
      <c r="B12" s="51" t="s">
        <v>553</v>
      </c>
      <c r="C12" s="51"/>
      <c r="D12" s="79"/>
      <c r="E12" s="795">
        <v>451826</v>
      </c>
      <c r="F12" s="795">
        <v>466573</v>
      </c>
      <c r="G12" s="795">
        <v>464250</v>
      </c>
    </row>
    <row r="13" spans="1:7" ht="15" customHeight="1" thickBot="1" x14ac:dyDescent="0.25">
      <c r="A13" s="50"/>
      <c r="B13" s="51" t="s">
        <v>584</v>
      </c>
      <c r="C13" s="51"/>
      <c r="D13" s="79"/>
      <c r="E13" s="797">
        <v>1293437</v>
      </c>
      <c r="F13" s="797">
        <v>1368318</v>
      </c>
      <c r="G13" s="797">
        <v>1398002</v>
      </c>
    </row>
    <row r="14" spans="1:7" ht="15" customHeight="1" thickBot="1" x14ac:dyDescent="0.25">
      <c r="A14" s="499"/>
      <c r="B14" s="500" t="s">
        <v>41</v>
      </c>
      <c r="C14" s="500"/>
      <c r="D14" s="500"/>
      <c r="E14" s="800">
        <f>SUM(E11:E13)</f>
        <v>5456423</v>
      </c>
      <c r="F14" s="800">
        <f>SUM(F11:F13)</f>
        <v>5676293</v>
      </c>
      <c r="G14" s="800">
        <f>SUM(G11:G13)</f>
        <v>6012714</v>
      </c>
    </row>
    <row r="15" spans="1:7" ht="15" customHeight="1" thickBot="1" x14ac:dyDescent="0.25">
      <c r="A15" s="525" t="s">
        <v>585</v>
      </c>
      <c r="B15" s="500"/>
      <c r="C15" s="500"/>
      <c r="D15" s="500"/>
      <c r="E15" s="800">
        <v>666819</v>
      </c>
      <c r="F15" s="801">
        <v>337518</v>
      </c>
      <c r="G15" s="801">
        <v>285629</v>
      </c>
    </row>
    <row r="16" spans="1:7" x14ac:dyDescent="0.2">
      <c r="A16" t="s">
        <v>586</v>
      </c>
    </row>
    <row r="55" spans="3:3" x14ac:dyDescent="0.2">
      <c r="C55" s="12"/>
    </row>
  </sheetData>
  <phoneticPr fontId="15" type="noConversion"/>
  <pageMargins left="0.31496062992125984" right="0.51181102362204722" top="0.78740157480314965" bottom="0.74803149606299213" header="0.51181102362204722" footer="0.39370078740157483"/>
  <pageSetup paperSize="9" orientation="portrait" r:id="rId1"/>
  <headerFooter alignWithMargins="0">
    <oddFooter>&amp;C&amp;A</oddFooter>
  </headerFooter>
  <drawing r:id="rId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A2AF93-4C22-4C31-9BEC-FAA114CABF18}">
  <dimension ref="A1:H126"/>
  <sheetViews>
    <sheetView topLeftCell="A51" workbookViewId="0">
      <selection activeCell="G61" sqref="G61"/>
    </sheetView>
  </sheetViews>
  <sheetFormatPr baseColWidth="10" defaultRowHeight="12.75" x14ac:dyDescent="0.2"/>
  <sheetData>
    <row r="1" spans="1:7" x14ac:dyDescent="0.2">
      <c r="E1" s="12" t="s">
        <v>596</v>
      </c>
    </row>
    <row r="2" spans="1:7" x14ac:dyDescent="0.2">
      <c r="B2" s="296" t="s">
        <v>588</v>
      </c>
      <c r="C2" s="296" t="s">
        <v>589</v>
      </c>
      <c r="F2" s="296" t="s">
        <v>597</v>
      </c>
      <c r="G2" s="296" t="s">
        <v>598</v>
      </c>
    </row>
    <row r="3" spans="1:7" x14ac:dyDescent="0.2">
      <c r="A3">
        <v>72</v>
      </c>
      <c r="B3">
        <v>193</v>
      </c>
      <c r="C3">
        <v>56</v>
      </c>
      <c r="E3">
        <v>56</v>
      </c>
      <c r="F3" s="63">
        <v>1448</v>
      </c>
      <c r="G3" s="64">
        <v>1329</v>
      </c>
    </row>
    <row r="4" spans="1:7" x14ac:dyDescent="0.2">
      <c r="A4">
        <v>73</v>
      </c>
      <c r="B4">
        <v>162</v>
      </c>
      <c r="C4">
        <v>66</v>
      </c>
      <c r="E4">
        <v>57</v>
      </c>
      <c r="F4" s="63">
        <v>1678</v>
      </c>
      <c r="G4" s="64">
        <v>1481</v>
      </c>
    </row>
    <row r="5" spans="1:7" x14ac:dyDescent="0.2">
      <c r="A5">
        <v>74</v>
      </c>
      <c r="B5">
        <v>137</v>
      </c>
      <c r="C5">
        <v>46</v>
      </c>
      <c r="E5">
        <v>58</v>
      </c>
      <c r="F5" s="63">
        <v>1528</v>
      </c>
      <c r="G5" s="64">
        <v>1443</v>
      </c>
    </row>
    <row r="6" spans="1:7" x14ac:dyDescent="0.2">
      <c r="A6">
        <v>75</v>
      </c>
      <c r="B6">
        <v>123</v>
      </c>
      <c r="C6">
        <v>64</v>
      </c>
      <c r="E6">
        <v>59</v>
      </c>
      <c r="F6" s="63">
        <v>1600</v>
      </c>
      <c r="G6" s="64">
        <v>1357</v>
      </c>
    </row>
    <row r="7" spans="1:7" x14ac:dyDescent="0.2">
      <c r="A7">
        <v>76</v>
      </c>
      <c r="B7">
        <v>107</v>
      </c>
      <c r="C7">
        <v>58</v>
      </c>
      <c r="E7">
        <v>60</v>
      </c>
      <c r="F7" s="63">
        <v>2090</v>
      </c>
      <c r="G7" s="64">
        <v>1699</v>
      </c>
    </row>
    <row r="8" spans="1:7" x14ac:dyDescent="0.2">
      <c r="A8">
        <v>77</v>
      </c>
      <c r="B8">
        <v>122</v>
      </c>
      <c r="C8">
        <v>61</v>
      </c>
      <c r="E8">
        <v>61</v>
      </c>
      <c r="F8" s="63">
        <v>2173</v>
      </c>
      <c r="G8" s="64">
        <v>2108</v>
      </c>
    </row>
    <row r="9" spans="1:7" x14ac:dyDescent="0.2">
      <c r="A9">
        <v>78</v>
      </c>
      <c r="B9">
        <v>105</v>
      </c>
      <c r="C9">
        <v>60</v>
      </c>
      <c r="E9">
        <v>62</v>
      </c>
      <c r="F9" s="63">
        <v>2317</v>
      </c>
      <c r="G9" s="64">
        <v>2068</v>
      </c>
    </row>
    <row r="10" spans="1:7" x14ac:dyDescent="0.2">
      <c r="A10">
        <v>79</v>
      </c>
      <c r="B10">
        <v>116</v>
      </c>
      <c r="C10">
        <v>59</v>
      </c>
      <c r="E10">
        <v>63</v>
      </c>
      <c r="F10" s="63">
        <v>2292</v>
      </c>
      <c r="G10" s="64">
        <v>1955</v>
      </c>
    </row>
    <row r="11" spans="1:7" x14ac:dyDescent="0.2">
      <c r="A11">
        <v>80</v>
      </c>
      <c r="B11">
        <v>124</v>
      </c>
      <c r="C11">
        <v>62</v>
      </c>
      <c r="E11">
        <v>64</v>
      </c>
      <c r="F11" s="63">
        <v>2092</v>
      </c>
      <c r="G11" s="64">
        <v>2114</v>
      </c>
    </row>
    <row r="12" spans="1:7" x14ac:dyDescent="0.2">
      <c r="A12">
        <v>81</v>
      </c>
      <c r="B12">
        <v>123</v>
      </c>
      <c r="C12">
        <v>50</v>
      </c>
      <c r="E12">
        <v>65</v>
      </c>
      <c r="F12" s="63">
        <v>1940</v>
      </c>
      <c r="G12" s="64">
        <v>2003</v>
      </c>
    </row>
    <row r="13" spans="1:7" x14ac:dyDescent="0.2">
      <c r="A13">
        <v>82</v>
      </c>
      <c r="B13">
        <v>120</v>
      </c>
      <c r="C13">
        <v>79</v>
      </c>
      <c r="E13">
        <v>66</v>
      </c>
      <c r="F13" s="63">
        <v>2019</v>
      </c>
      <c r="G13" s="64">
        <v>1803</v>
      </c>
    </row>
    <row r="14" spans="1:7" x14ac:dyDescent="0.2">
      <c r="A14">
        <v>83</v>
      </c>
      <c r="B14">
        <v>124</v>
      </c>
      <c r="C14">
        <v>64</v>
      </c>
      <c r="E14">
        <v>67</v>
      </c>
      <c r="F14" s="63">
        <v>1956</v>
      </c>
      <c r="G14" s="64">
        <v>1876</v>
      </c>
    </row>
    <row r="15" spans="1:7" x14ac:dyDescent="0.2">
      <c r="A15">
        <v>84</v>
      </c>
      <c r="B15">
        <v>105</v>
      </c>
      <c r="C15">
        <v>81</v>
      </c>
      <c r="E15">
        <v>68</v>
      </c>
      <c r="F15" s="63">
        <v>2042</v>
      </c>
      <c r="G15" s="64">
        <v>1924</v>
      </c>
    </row>
    <row r="16" spans="1:7" x14ac:dyDescent="0.2">
      <c r="A16">
        <v>85</v>
      </c>
      <c r="B16">
        <v>142</v>
      </c>
      <c r="C16">
        <v>64</v>
      </c>
      <c r="E16">
        <v>69</v>
      </c>
      <c r="F16" s="63">
        <v>2427</v>
      </c>
      <c r="G16" s="64">
        <v>2011</v>
      </c>
    </row>
    <row r="17" spans="1:7" x14ac:dyDescent="0.2">
      <c r="A17">
        <v>86</v>
      </c>
      <c r="B17">
        <v>109</v>
      </c>
      <c r="C17">
        <v>64</v>
      </c>
      <c r="E17">
        <v>70</v>
      </c>
      <c r="F17" s="63">
        <v>2508</v>
      </c>
      <c r="G17" s="64">
        <v>2032</v>
      </c>
    </row>
    <row r="18" spans="1:7" x14ac:dyDescent="0.2">
      <c r="A18">
        <v>87</v>
      </c>
      <c r="B18">
        <v>128</v>
      </c>
      <c r="C18">
        <v>75</v>
      </c>
      <c r="E18">
        <v>71</v>
      </c>
      <c r="F18" s="63">
        <v>2802</v>
      </c>
      <c r="G18" s="64">
        <v>2899</v>
      </c>
    </row>
    <row r="19" spans="1:7" x14ac:dyDescent="0.2">
      <c r="A19">
        <v>88</v>
      </c>
      <c r="B19">
        <v>130</v>
      </c>
      <c r="C19">
        <v>70</v>
      </c>
      <c r="E19">
        <v>72</v>
      </c>
      <c r="F19" s="63">
        <v>2334</v>
      </c>
      <c r="G19" s="64">
        <v>1899</v>
      </c>
    </row>
    <row r="20" spans="1:7" x14ac:dyDescent="0.2">
      <c r="A20">
        <v>89</v>
      </c>
      <c r="B20">
        <v>125</v>
      </c>
      <c r="C20">
        <v>63</v>
      </c>
      <c r="E20">
        <v>73</v>
      </c>
      <c r="F20" s="63">
        <v>2500</v>
      </c>
      <c r="G20" s="64">
        <v>2583</v>
      </c>
    </row>
    <row r="21" spans="1:7" x14ac:dyDescent="0.2">
      <c r="A21">
        <v>90</v>
      </c>
      <c r="B21">
        <v>126</v>
      </c>
      <c r="C21">
        <v>72</v>
      </c>
      <c r="E21">
        <v>74</v>
      </c>
      <c r="F21" s="63">
        <v>1824</v>
      </c>
      <c r="G21" s="64">
        <v>2314</v>
      </c>
    </row>
    <row r="22" spans="1:7" x14ac:dyDescent="0.2">
      <c r="A22">
        <v>91</v>
      </c>
      <c r="B22">
        <v>142</v>
      </c>
      <c r="C22">
        <v>75</v>
      </c>
      <c r="E22">
        <v>75</v>
      </c>
      <c r="F22" s="63">
        <v>1879</v>
      </c>
      <c r="G22" s="64">
        <v>2258</v>
      </c>
    </row>
    <row r="23" spans="1:7" x14ac:dyDescent="0.2">
      <c r="A23">
        <v>92</v>
      </c>
      <c r="B23">
        <v>140</v>
      </c>
      <c r="C23">
        <v>68</v>
      </c>
      <c r="E23">
        <v>76</v>
      </c>
      <c r="F23" s="63">
        <v>2197</v>
      </c>
      <c r="G23" s="64">
        <v>2506</v>
      </c>
    </row>
    <row r="24" spans="1:7" x14ac:dyDescent="0.2">
      <c r="A24">
        <v>93</v>
      </c>
      <c r="B24">
        <v>156</v>
      </c>
      <c r="C24">
        <v>77</v>
      </c>
      <c r="E24">
        <v>77</v>
      </c>
      <c r="F24" s="63">
        <v>1418</v>
      </c>
      <c r="G24" s="64">
        <v>1556</v>
      </c>
    </row>
    <row r="25" spans="1:7" x14ac:dyDescent="0.2">
      <c r="A25">
        <v>94</v>
      </c>
      <c r="B25">
        <v>131</v>
      </c>
      <c r="C25">
        <v>88</v>
      </c>
      <c r="E25">
        <v>78</v>
      </c>
      <c r="F25" s="63">
        <v>1790</v>
      </c>
      <c r="G25" s="64">
        <v>1887</v>
      </c>
    </row>
    <row r="26" spans="1:7" x14ac:dyDescent="0.2">
      <c r="A26">
        <v>95</v>
      </c>
      <c r="B26">
        <v>117</v>
      </c>
      <c r="C26">
        <v>79</v>
      </c>
      <c r="E26">
        <v>79</v>
      </c>
      <c r="F26" s="63">
        <v>1712</v>
      </c>
      <c r="G26" s="64">
        <v>1808</v>
      </c>
    </row>
    <row r="27" spans="1:7" x14ac:dyDescent="0.2">
      <c r="A27">
        <v>96</v>
      </c>
      <c r="B27">
        <v>133</v>
      </c>
      <c r="C27">
        <v>94</v>
      </c>
      <c r="E27">
        <v>80</v>
      </c>
      <c r="F27" s="63">
        <v>2139</v>
      </c>
      <c r="G27" s="64">
        <v>2223</v>
      </c>
    </row>
    <row r="28" spans="1:7" x14ac:dyDescent="0.2">
      <c r="A28">
        <v>97</v>
      </c>
      <c r="B28">
        <v>123</v>
      </c>
      <c r="C28">
        <v>75</v>
      </c>
      <c r="E28">
        <v>81</v>
      </c>
      <c r="F28" s="63">
        <v>1932</v>
      </c>
      <c r="G28" s="64">
        <v>1843</v>
      </c>
    </row>
    <row r="29" spans="1:7" x14ac:dyDescent="0.2">
      <c r="A29">
        <v>98</v>
      </c>
      <c r="B29">
        <v>112</v>
      </c>
      <c r="C29">
        <v>73</v>
      </c>
      <c r="E29">
        <v>82</v>
      </c>
      <c r="F29" s="63">
        <v>1696</v>
      </c>
      <c r="G29" s="64">
        <v>1872</v>
      </c>
    </row>
    <row r="30" spans="1:7" x14ac:dyDescent="0.2">
      <c r="A30">
        <v>99</v>
      </c>
      <c r="B30">
        <v>146</v>
      </c>
      <c r="C30">
        <v>94</v>
      </c>
      <c r="E30">
        <v>83</v>
      </c>
      <c r="F30" s="63">
        <v>1621</v>
      </c>
      <c r="G30" s="64">
        <v>1706</v>
      </c>
    </row>
    <row r="31" spans="1:7" x14ac:dyDescent="0.2">
      <c r="A31" s="406">
        <v>0</v>
      </c>
      <c r="B31">
        <v>139</v>
      </c>
      <c r="C31">
        <v>77</v>
      </c>
      <c r="E31">
        <v>84</v>
      </c>
      <c r="F31" s="63">
        <v>1936</v>
      </c>
      <c r="G31" s="64">
        <v>1720</v>
      </c>
    </row>
    <row r="32" spans="1:7" x14ac:dyDescent="0.2">
      <c r="A32" s="406">
        <v>1</v>
      </c>
      <c r="B32">
        <v>134</v>
      </c>
      <c r="C32">
        <v>82</v>
      </c>
      <c r="E32">
        <v>85</v>
      </c>
      <c r="F32" s="63">
        <v>1764</v>
      </c>
      <c r="G32" s="64">
        <v>1690</v>
      </c>
    </row>
    <row r="33" spans="1:7" x14ac:dyDescent="0.2">
      <c r="A33" s="406">
        <v>2</v>
      </c>
      <c r="B33">
        <v>175</v>
      </c>
      <c r="C33">
        <v>91</v>
      </c>
      <c r="E33">
        <v>86</v>
      </c>
      <c r="F33" s="63">
        <v>1683</v>
      </c>
      <c r="G33" s="64">
        <v>1757</v>
      </c>
    </row>
    <row r="34" spans="1:7" x14ac:dyDescent="0.2">
      <c r="E34">
        <v>87</v>
      </c>
      <c r="F34" s="63">
        <v>1755</v>
      </c>
      <c r="G34" s="64">
        <v>1774</v>
      </c>
    </row>
    <row r="35" spans="1:7" x14ac:dyDescent="0.2">
      <c r="A35" s="12" t="s">
        <v>599</v>
      </c>
      <c r="E35">
        <v>88</v>
      </c>
      <c r="F35" s="63">
        <v>1950</v>
      </c>
      <c r="G35" s="64">
        <v>2003</v>
      </c>
    </row>
    <row r="36" spans="1:7" x14ac:dyDescent="0.2">
      <c r="A36" t="s">
        <v>600</v>
      </c>
      <c r="E36">
        <v>89</v>
      </c>
      <c r="F36" s="63">
        <v>1969</v>
      </c>
      <c r="G36" s="64">
        <v>1947</v>
      </c>
    </row>
    <row r="37" spans="1:7" x14ac:dyDescent="0.2">
      <c r="A37">
        <v>13</v>
      </c>
      <c r="B37">
        <v>968</v>
      </c>
      <c r="E37">
        <v>90</v>
      </c>
      <c r="F37" s="63">
        <v>2194</v>
      </c>
      <c r="G37" s="64">
        <v>1993</v>
      </c>
    </row>
    <row r="38" spans="1:7" x14ac:dyDescent="0.2">
      <c r="A38">
        <v>14</v>
      </c>
      <c r="B38">
        <v>985</v>
      </c>
      <c r="E38">
        <v>91</v>
      </c>
      <c r="F38" s="63">
        <v>2142</v>
      </c>
      <c r="G38" s="64">
        <v>1794</v>
      </c>
    </row>
    <row r="39" spans="1:7" x14ac:dyDescent="0.2">
      <c r="A39">
        <v>15</v>
      </c>
      <c r="B39">
        <v>1002</v>
      </c>
      <c r="E39">
        <v>92</v>
      </c>
      <c r="F39" s="63">
        <v>1924</v>
      </c>
      <c r="G39" s="64">
        <v>1995</v>
      </c>
    </row>
    <row r="40" spans="1:7" x14ac:dyDescent="0.2">
      <c r="A40">
        <v>16</v>
      </c>
      <c r="B40">
        <v>1019</v>
      </c>
      <c r="E40">
        <v>93</v>
      </c>
      <c r="F40" s="63">
        <v>1743</v>
      </c>
      <c r="G40" s="64">
        <v>1825</v>
      </c>
    </row>
    <row r="41" spans="1:7" x14ac:dyDescent="0.2">
      <c r="A41">
        <v>17</v>
      </c>
      <c r="B41">
        <v>1036</v>
      </c>
      <c r="E41">
        <v>94</v>
      </c>
      <c r="F41" s="63">
        <v>1737</v>
      </c>
      <c r="G41" s="64">
        <v>1768</v>
      </c>
    </row>
    <row r="42" spans="1:7" x14ac:dyDescent="0.2">
      <c r="A42">
        <v>18</v>
      </c>
      <c r="B42">
        <v>1053</v>
      </c>
      <c r="E42">
        <v>95</v>
      </c>
      <c r="F42" s="63">
        <v>1746</v>
      </c>
      <c r="G42" s="64">
        <v>1878</v>
      </c>
    </row>
    <row r="43" spans="1:7" x14ac:dyDescent="0.2">
      <c r="A43">
        <v>19</v>
      </c>
      <c r="B43">
        <v>1070</v>
      </c>
      <c r="E43">
        <v>96</v>
      </c>
      <c r="F43" s="63">
        <v>1680</v>
      </c>
      <c r="G43" s="63">
        <v>1885</v>
      </c>
    </row>
    <row r="44" spans="1:7" x14ac:dyDescent="0.2">
      <c r="A44">
        <v>20</v>
      </c>
      <c r="B44">
        <v>1087</v>
      </c>
      <c r="E44">
        <v>97</v>
      </c>
      <c r="F44" s="63">
        <v>1453</v>
      </c>
      <c r="G44" s="63">
        <v>1590</v>
      </c>
    </row>
    <row r="45" spans="1:7" x14ac:dyDescent="0.2">
      <c r="A45">
        <v>21</v>
      </c>
      <c r="B45">
        <v>1104</v>
      </c>
      <c r="E45">
        <v>98</v>
      </c>
      <c r="F45" s="63">
        <v>1604</v>
      </c>
      <c r="G45" s="63">
        <v>1373</v>
      </c>
    </row>
    <row r="46" spans="1:7" x14ac:dyDescent="0.2">
      <c r="A46">
        <v>22</v>
      </c>
      <c r="B46">
        <v>1121</v>
      </c>
      <c r="E46">
        <v>99</v>
      </c>
      <c r="F46" s="63">
        <v>1792</v>
      </c>
      <c r="G46" s="63">
        <v>1513</v>
      </c>
    </row>
    <row r="47" spans="1:7" x14ac:dyDescent="0.2">
      <c r="A47">
        <v>23</v>
      </c>
      <c r="B47">
        <v>1138</v>
      </c>
      <c r="E47" s="406">
        <v>0</v>
      </c>
      <c r="F47" s="63">
        <v>1744</v>
      </c>
      <c r="G47" s="63">
        <v>1429</v>
      </c>
    </row>
    <row r="48" spans="1:7" x14ac:dyDescent="0.2">
      <c r="A48">
        <v>24</v>
      </c>
      <c r="B48">
        <v>1155</v>
      </c>
      <c r="E48" s="406">
        <v>1</v>
      </c>
      <c r="F48" s="63">
        <v>1683</v>
      </c>
      <c r="G48" s="63">
        <v>1464</v>
      </c>
    </row>
    <row r="49" spans="1:8" x14ac:dyDescent="0.2">
      <c r="A49">
        <v>25</v>
      </c>
      <c r="B49">
        <v>1172</v>
      </c>
      <c r="E49" s="406">
        <v>2</v>
      </c>
      <c r="F49" s="63">
        <v>1733</v>
      </c>
      <c r="G49" s="63">
        <v>1372</v>
      </c>
    </row>
    <row r="50" spans="1:8" x14ac:dyDescent="0.2">
      <c r="A50">
        <v>26</v>
      </c>
      <c r="B50">
        <v>1189</v>
      </c>
      <c r="E50" s="12"/>
    </row>
    <row r="51" spans="1:8" x14ac:dyDescent="0.2">
      <c r="A51">
        <v>27</v>
      </c>
      <c r="B51">
        <v>1206</v>
      </c>
      <c r="E51" s="12" t="s">
        <v>601</v>
      </c>
    </row>
    <row r="52" spans="1:8" x14ac:dyDescent="0.2">
      <c r="A52">
        <v>28</v>
      </c>
      <c r="B52">
        <v>1223</v>
      </c>
      <c r="E52" s="12"/>
      <c r="F52" s="869">
        <v>2000</v>
      </c>
      <c r="G52" s="869">
        <v>2001</v>
      </c>
      <c r="H52" s="869">
        <v>2002</v>
      </c>
    </row>
    <row r="53" spans="1:8" x14ac:dyDescent="0.2">
      <c r="A53">
        <v>29</v>
      </c>
      <c r="B53">
        <v>1240</v>
      </c>
      <c r="E53" s="5" t="s">
        <v>602</v>
      </c>
      <c r="F53" s="868">
        <v>1230</v>
      </c>
      <c r="G53" s="103">
        <v>1243</v>
      </c>
      <c r="H53" s="103">
        <v>1334</v>
      </c>
    </row>
    <row r="54" spans="1:8" x14ac:dyDescent="0.2">
      <c r="A54">
        <v>30</v>
      </c>
      <c r="B54">
        <v>1250</v>
      </c>
      <c r="E54" s="5" t="s">
        <v>603</v>
      </c>
      <c r="F54" s="868">
        <v>1222</v>
      </c>
      <c r="G54" s="103">
        <v>1218</v>
      </c>
      <c r="H54" s="103">
        <v>1324</v>
      </c>
    </row>
    <row r="55" spans="1:8" x14ac:dyDescent="0.2">
      <c r="A55">
        <v>31</v>
      </c>
      <c r="B55">
        <v>1275</v>
      </c>
      <c r="E55" s="5" t="s">
        <v>604</v>
      </c>
      <c r="F55" s="868">
        <v>2238</v>
      </c>
      <c r="G55" s="103">
        <v>2278</v>
      </c>
      <c r="H55" s="103">
        <v>2191</v>
      </c>
    </row>
    <row r="56" spans="1:8" x14ac:dyDescent="0.2">
      <c r="A56">
        <v>32</v>
      </c>
      <c r="B56">
        <v>1300</v>
      </c>
      <c r="E56" s="5" t="s">
        <v>605</v>
      </c>
      <c r="F56" s="868">
        <v>2162</v>
      </c>
      <c r="G56" s="103">
        <v>2313</v>
      </c>
      <c r="H56" s="103">
        <v>2183</v>
      </c>
    </row>
    <row r="57" spans="1:8" x14ac:dyDescent="0.2">
      <c r="A57">
        <v>33</v>
      </c>
      <c r="B57">
        <v>1325</v>
      </c>
      <c r="E57" s="5" t="s">
        <v>606</v>
      </c>
      <c r="F57" s="868">
        <v>1776</v>
      </c>
      <c r="G57" s="103">
        <v>1759</v>
      </c>
      <c r="H57" s="103">
        <v>1833</v>
      </c>
    </row>
    <row r="58" spans="1:8" x14ac:dyDescent="0.2">
      <c r="A58">
        <v>34</v>
      </c>
      <c r="B58">
        <v>1350</v>
      </c>
      <c r="E58" s="5" t="s">
        <v>607</v>
      </c>
      <c r="F58" s="868">
        <v>1613</v>
      </c>
      <c r="G58" s="103">
        <v>1549</v>
      </c>
      <c r="H58" s="103">
        <v>1651</v>
      </c>
    </row>
    <row r="59" spans="1:8" x14ac:dyDescent="0.2">
      <c r="A59">
        <v>35</v>
      </c>
      <c r="B59">
        <v>1375</v>
      </c>
      <c r="E59" s="5" t="s">
        <v>608</v>
      </c>
      <c r="F59" s="868">
        <v>1116</v>
      </c>
      <c r="G59" s="103">
        <v>1060</v>
      </c>
      <c r="H59" s="103">
        <v>1127</v>
      </c>
    </row>
    <row r="60" spans="1:8" x14ac:dyDescent="0.2">
      <c r="A60">
        <v>36</v>
      </c>
      <c r="B60">
        <v>1400</v>
      </c>
      <c r="E60" s="5" t="s">
        <v>609</v>
      </c>
      <c r="F60" s="868">
        <v>746</v>
      </c>
      <c r="G60" s="103">
        <v>716</v>
      </c>
      <c r="H60" s="103">
        <v>770</v>
      </c>
    </row>
    <row r="61" spans="1:8" x14ac:dyDescent="0.2">
      <c r="A61">
        <v>37</v>
      </c>
      <c r="B61">
        <v>1425</v>
      </c>
      <c r="E61" s="5" t="s">
        <v>610</v>
      </c>
      <c r="F61" s="868">
        <v>230</v>
      </c>
      <c r="G61" s="103">
        <v>209</v>
      </c>
      <c r="H61" s="103">
        <v>274</v>
      </c>
    </row>
    <row r="62" spans="1:8" x14ac:dyDescent="0.2">
      <c r="A62">
        <v>38</v>
      </c>
      <c r="B62">
        <v>1450</v>
      </c>
      <c r="E62" s="5" t="s">
        <v>611</v>
      </c>
      <c r="F62" s="868">
        <v>31</v>
      </c>
      <c r="G62" s="103">
        <v>23</v>
      </c>
      <c r="H62" s="103">
        <v>29</v>
      </c>
    </row>
    <row r="63" spans="1:8" x14ac:dyDescent="0.2">
      <c r="A63">
        <v>39</v>
      </c>
      <c r="B63">
        <v>1475</v>
      </c>
      <c r="E63" s="5"/>
    </row>
    <row r="64" spans="1:8" x14ac:dyDescent="0.2">
      <c r="A64">
        <v>40</v>
      </c>
      <c r="B64">
        <v>1500</v>
      </c>
    </row>
    <row r="65" spans="1:7" x14ac:dyDescent="0.2">
      <c r="A65">
        <v>41</v>
      </c>
      <c r="B65">
        <v>1611</v>
      </c>
    </row>
    <row r="66" spans="1:7" x14ac:dyDescent="0.2">
      <c r="A66">
        <v>42</v>
      </c>
      <c r="B66">
        <v>1722</v>
      </c>
    </row>
    <row r="67" spans="1:7" x14ac:dyDescent="0.2">
      <c r="A67">
        <v>43</v>
      </c>
      <c r="B67">
        <v>1833</v>
      </c>
      <c r="E67" s="12" t="s">
        <v>612</v>
      </c>
    </row>
    <row r="68" spans="1:7" x14ac:dyDescent="0.2">
      <c r="A68">
        <v>44</v>
      </c>
      <c r="B68">
        <v>1944</v>
      </c>
    </row>
    <row r="69" spans="1:7" x14ac:dyDescent="0.2">
      <c r="A69">
        <v>45</v>
      </c>
      <c r="B69">
        <v>2055</v>
      </c>
      <c r="E69" t="s">
        <v>613</v>
      </c>
      <c r="G69">
        <v>38</v>
      </c>
    </row>
    <row r="70" spans="1:7" x14ac:dyDescent="0.2">
      <c r="A70">
        <v>46</v>
      </c>
      <c r="B70">
        <v>2166</v>
      </c>
      <c r="E70" t="s">
        <v>614</v>
      </c>
      <c r="G70">
        <v>33</v>
      </c>
    </row>
    <row r="71" spans="1:7" x14ac:dyDescent="0.2">
      <c r="A71">
        <v>47</v>
      </c>
      <c r="B71">
        <v>2277</v>
      </c>
      <c r="E71" t="s">
        <v>615</v>
      </c>
      <c r="G71">
        <v>19</v>
      </c>
    </row>
    <row r="72" spans="1:7" x14ac:dyDescent="0.2">
      <c r="A72">
        <v>48</v>
      </c>
      <c r="B72">
        <v>2388</v>
      </c>
      <c r="E72" t="s">
        <v>587</v>
      </c>
      <c r="G72">
        <v>10</v>
      </c>
    </row>
    <row r="73" spans="1:7" x14ac:dyDescent="0.2">
      <c r="A73">
        <v>49</v>
      </c>
      <c r="B73">
        <v>2499</v>
      </c>
    </row>
    <row r="74" spans="1:7" x14ac:dyDescent="0.2">
      <c r="A74">
        <v>50</v>
      </c>
      <c r="B74">
        <v>2613</v>
      </c>
    </row>
    <row r="75" spans="1:7" x14ac:dyDescent="0.2">
      <c r="A75">
        <v>51</v>
      </c>
      <c r="B75">
        <v>3167</v>
      </c>
    </row>
    <row r="76" spans="1:7" x14ac:dyDescent="0.2">
      <c r="A76">
        <v>52</v>
      </c>
      <c r="B76">
        <v>3785</v>
      </c>
    </row>
    <row r="77" spans="1:7" x14ac:dyDescent="0.2">
      <c r="A77">
        <v>53</v>
      </c>
      <c r="B77">
        <v>4545</v>
      </c>
      <c r="E77" s="12" t="s">
        <v>735</v>
      </c>
    </row>
    <row r="78" spans="1:7" x14ac:dyDescent="0.2">
      <c r="A78">
        <v>54</v>
      </c>
      <c r="B78">
        <v>5306</v>
      </c>
    </row>
    <row r="79" spans="1:7" x14ac:dyDescent="0.2">
      <c r="A79">
        <v>55</v>
      </c>
      <c r="B79">
        <v>5649</v>
      </c>
      <c r="E79" s="296" t="s">
        <v>337</v>
      </c>
    </row>
    <row r="80" spans="1:7" x14ac:dyDescent="0.2">
      <c r="A80">
        <v>56</v>
      </c>
      <c r="B80">
        <v>6128</v>
      </c>
      <c r="E80">
        <v>75</v>
      </c>
      <c r="F80">
        <v>20</v>
      </c>
    </row>
    <row r="81" spans="1:6" x14ac:dyDescent="0.2">
      <c r="A81">
        <v>57</v>
      </c>
      <c r="B81">
        <f>'Allg_J&amp;S2'!B5</f>
        <v>6566</v>
      </c>
      <c r="E81">
        <v>76</v>
      </c>
      <c r="F81">
        <v>44</v>
      </c>
    </row>
    <row r="82" spans="1:6" x14ac:dyDescent="0.2">
      <c r="A82">
        <v>58</v>
      </c>
      <c r="B82">
        <f>'Allg_J&amp;S2'!B6</f>
        <v>6839</v>
      </c>
      <c r="E82">
        <v>77</v>
      </c>
      <c r="F82">
        <v>17</v>
      </c>
    </row>
    <row r="83" spans="1:6" x14ac:dyDescent="0.2">
      <c r="A83">
        <v>59</v>
      </c>
      <c r="B83">
        <f>'Allg_J&amp;S2'!B7</f>
        <v>7244</v>
      </c>
      <c r="E83">
        <v>78</v>
      </c>
      <c r="F83">
        <v>19</v>
      </c>
    </row>
    <row r="84" spans="1:6" x14ac:dyDescent="0.2">
      <c r="A84">
        <v>60</v>
      </c>
      <c r="B84">
        <f>'Allg_J&amp;S2'!B8</f>
        <v>7692</v>
      </c>
      <c r="E84">
        <v>79</v>
      </c>
      <c r="F84">
        <v>23</v>
      </c>
    </row>
    <row r="85" spans="1:6" x14ac:dyDescent="0.2">
      <c r="A85">
        <v>61</v>
      </c>
      <c r="B85">
        <f>'Allg_J&amp;S2'!B9</f>
        <v>7996</v>
      </c>
      <c r="E85">
        <v>80</v>
      </c>
      <c r="F85">
        <v>26</v>
      </c>
    </row>
    <row r="86" spans="1:6" x14ac:dyDescent="0.2">
      <c r="A86">
        <v>62</v>
      </c>
      <c r="B86">
        <f>'Allg_J&amp;S2'!B10</f>
        <v>8439</v>
      </c>
      <c r="E86">
        <v>81</v>
      </c>
      <c r="F86">
        <v>16</v>
      </c>
    </row>
    <row r="87" spans="1:6" x14ac:dyDescent="0.2">
      <c r="A87">
        <v>63</v>
      </c>
      <c r="B87">
        <f>'Allg_J&amp;S2'!B11</f>
        <v>8959</v>
      </c>
      <c r="E87">
        <v>82</v>
      </c>
      <c r="F87">
        <v>20</v>
      </c>
    </row>
    <row r="88" spans="1:6" x14ac:dyDescent="0.2">
      <c r="A88">
        <v>64</v>
      </c>
      <c r="B88">
        <f>'Allg_J&amp;S2'!B12</f>
        <v>9148</v>
      </c>
      <c r="E88">
        <v>83</v>
      </c>
      <c r="F88">
        <v>24</v>
      </c>
    </row>
    <row r="89" spans="1:6" x14ac:dyDescent="0.2">
      <c r="A89">
        <v>65</v>
      </c>
      <c r="B89">
        <f>'Allg_J&amp;S2'!B13</f>
        <v>9249</v>
      </c>
      <c r="E89">
        <v>84</v>
      </c>
      <c r="F89">
        <v>30</v>
      </c>
    </row>
    <row r="90" spans="1:6" x14ac:dyDescent="0.2">
      <c r="A90">
        <v>66</v>
      </c>
      <c r="B90">
        <f>'Allg_J&amp;S2'!B14</f>
        <v>9666</v>
      </c>
      <c r="E90">
        <v>85</v>
      </c>
      <c r="F90">
        <v>31</v>
      </c>
    </row>
    <row r="91" spans="1:6" x14ac:dyDescent="0.2">
      <c r="A91">
        <v>67</v>
      </c>
      <c r="B91">
        <f>'Allg_J&amp;S2'!B15</f>
        <v>9928</v>
      </c>
      <c r="E91">
        <v>86</v>
      </c>
      <c r="F91">
        <v>17</v>
      </c>
    </row>
    <row r="92" spans="1:6" x14ac:dyDescent="0.2">
      <c r="A92">
        <v>68</v>
      </c>
      <c r="B92">
        <f>'Allg_J&amp;S2'!B16</f>
        <v>10178</v>
      </c>
      <c r="E92">
        <v>87</v>
      </c>
      <c r="F92">
        <v>21</v>
      </c>
    </row>
    <row r="93" spans="1:6" x14ac:dyDescent="0.2">
      <c r="A93">
        <v>69</v>
      </c>
      <c r="B93">
        <f>'Allg_J&amp;S2'!B17</f>
        <v>10717</v>
      </c>
      <c r="E93">
        <v>88</v>
      </c>
      <c r="F93">
        <v>19</v>
      </c>
    </row>
    <row r="94" spans="1:6" x14ac:dyDescent="0.2">
      <c r="A94">
        <v>70</v>
      </c>
      <c r="B94">
        <f>'Allg_J&amp;S2'!B18</f>
        <v>11115</v>
      </c>
      <c r="E94">
        <v>89</v>
      </c>
      <c r="F94">
        <v>20</v>
      </c>
    </row>
    <row r="95" spans="1:6" x14ac:dyDescent="0.2">
      <c r="A95">
        <v>71</v>
      </c>
      <c r="B95">
        <f>'Allg_J&amp;S2'!B19</f>
        <v>12073</v>
      </c>
      <c r="E95">
        <v>90</v>
      </c>
      <c r="F95">
        <v>16</v>
      </c>
    </row>
    <row r="96" spans="1:6" x14ac:dyDescent="0.2">
      <c r="A96">
        <v>72</v>
      </c>
      <c r="B96">
        <f>'Allg_J&amp;S2'!B20</f>
        <v>12650</v>
      </c>
      <c r="E96">
        <v>91</v>
      </c>
      <c r="F96">
        <v>3</v>
      </c>
    </row>
    <row r="97" spans="1:7" x14ac:dyDescent="0.2">
      <c r="A97">
        <v>73</v>
      </c>
      <c r="B97">
        <f>'Allg_J&amp;S2'!B21</f>
        <v>12667</v>
      </c>
      <c r="E97">
        <v>92</v>
      </c>
      <c r="F97">
        <v>21</v>
      </c>
    </row>
    <row r="98" spans="1:7" x14ac:dyDescent="0.2">
      <c r="A98">
        <v>74</v>
      </c>
      <c r="B98">
        <f>'Allg_J&amp;S2'!B22</f>
        <v>11877</v>
      </c>
      <c r="E98">
        <v>93</v>
      </c>
      <c r="F98">
        <v>30</v>
      </c>
    </row>
    <row r="99" spans="1:7" x14ac:dyDescent="0.2">
      <c r="A99">
        <v>75</v>
      </c>
      <c r="B99">
        <f>'Allg_J&amp;S2'!B23</f>
        <v>11475</v>
      </c>
      <c r="E99">
        <v>94</v>
      </c>
      <c r="F99">
        <v>48</v>
      </c>
    </row>
    <row r="100" spans="1:7" x14ac:dyDescent="0.2">
      <c r="A100">
        <v>76</v>
      </c>
      <c r="B100">
        <f>'Allg_J&amp;S2'!B24</f>
        <v>11591</v>
      </c>
      <c r="E100">
        <v>95</v>
      </c>
      <c r="F100">
        <v>39</v>
      </c>
    </row>
    <row r="101" spans="1:7" x14ac:dyDescent="0.2">
      <c r="A101">
        <v>77</v>
      </c>
      <c r="B101">
        <f>'Allg_J&amp;S2'!B25</f>
        <v>11518</v>
      </c>
      <c r="E101">
        <v>96</v>
      </c>
      <c r="F101">
        <v>61</v>
      </c>
    </row>
    <row r="102" spans="1:7" x14ac:dyDescent="0.2">
      <c r="A102">
        <v>78</v>
      </c>
      <c r="B102">
        <f>'Allg_J&amp;S2'!B26</f>
        <v>11456</v>
      </c>
      <c r="E102">
        <v>97</v>
      </c>
      <c r="F102">
        <v>45</v>
      </c>
    </row>
    <row r="103" spans="1:7" x14ac:dyDescent="0.2">
      <c r="A103">
        <v>79</v>
      </c>
      <c r="B103">
        <f>'Allg_J&amp;S2'!B27</f>
        <v>11422</v>
      </c>
      <c r="E103">
        <v>98</v>
      </c>
      <c r="F103">
        <v>57</v>
      </c>
    </row>
    <row r="104" spans="1:7" x14ac:dyDescent="0.2">
      <c r="A104">
        <v>80</v>
      </c>
      <c r="B104">
        <f>'Allg_J&amp;S2'!B28</f>
        <v>11403</v>
      </c>
      <c r="E104">
        <v>99</v>
      </c>
      <c r="F104">
        <v>47</v>
      </c>
    </row>
    <row r="105" spans="1:7" x14ac:dyDescent="0.2">
      <c r="A105">
        <v>81</v>
      </c>
      <c r="B105">
        <f>'Allg_J&amp;S2'!B29</f>
        <v>11551</v>
      </c>
      <c r="E105" s="406">
        <v>0</v>
      </c>
      <c r="F105">
        <v>76</v>
      </c>
    </row>
    <row r="106" spans="1:7" x14ac:dyDescent="0.2">
      <c r="A106">
        <v>82</v>
      </c>
      <c r="B106">
        <f>'Allg_J&amp;S2'!B30</f>
        <v>11412</v>
      </c>
      <c r="E106" s="406">
        <v>1</v>
      </c>
      <c r="F106">
        <v>54</v>
      </c>
    </row>
    <row r="107" spans="1:7" x14ac:dyDescent="0.2">
      <c r="A107">
        <v>83</v>
      </c>
      <c r="B107">
        <f>'Allg_J&amp;S2'!B31</f>
        <v>11381</v>
      </c>
      <c r="E107" s="406">
        <v>2</v>
      </c>
      <c r="F107">
        <v>102</v>
      </c>
    </row>
    <row r="108" spans="1:7" x14ac:dyDescent="0.2">
      <c r="A108">
        <v>84</v>
      </c>
      <c r="B108">
        <f>'Allg_J&amp;S2'!B32</f>
        <v>11618</v>
      </c>
    </row>
    <row r="109" spans="1:7" x14ac:dyDescent="0.2">
      <c r="A109">
        <v>85</v>
      </c>
      <c r="B109">
        <f>'Allg_J&amp;S2'!B33</f>
        <v>11760</v>
      </c>
      <c r="E109" s="12" t="s">
        <v>616</v>
      </c>
    </row>
    <row r="110" spans="1:7" x14ac:dyDescent="0.2">
      <c r="A110">
        <v>86</v>
      </c>
      <c r="B110">
        <f>'Allg_J&amp;S2'!B34</f>
        <v>11723</v>
      </c>
      <c r="E110">
        <v>1994</v>
      </c>
      <c r="F110" s="103">
        <v>115467.4</v>
      </c>
      <c r="G110">
        <v>17</v>
      </c>
    </row>
    <row r="111" spans="1:7" x14ac:dyDescent="0.2">
      <c r="A111">
        <v>87</v>
      </c>
      <c r="B111">
        <f>'Allg_J&amp;S2'!B35</f>
        <v>11750</v>
      </c>
      <c r="E111">
        <v>1995</v>
      </c>
      <c r="F111" s="103">
        <v>144696.29999999999</v>
      </c>
      <c r="G111">
        <v>19</v>
      </c>
    </row>
    <row r="112" spans="1:7" x14ac:dyDescent="0.2">
      <c r="A112">
        <v>88</v>
      </c>
      <c r="B112">
        <f>'Allg_J&amp;S2'!B36</f>
        <v>11730</v>
      </c>
      <c r="E112">
        <v>1996</v>
      </c>
      <c r="F112" s="103">
        <v>150000</v>
      </c>
      <c r="G112">
        <v>20</v>
      </c>
    </row>
    <row r="113" spans="1:2" x14ac:dyDescent="0.2">
      <c r="A113">
        <v>89</v>
      </c>
      <c r="B113">
        <f>'Allg_J&amp;S2'!B37</f>
        <v>11725</v>
      </c>
    </row>
    <row r="114" spans="1:2" x14ac:dyDescent="0.2">
      <c r="A114">
        <v>90</v>
      </c>
      <c r="B114">
        <f>'Allg_J&amp;S2'!B38</f>
        <v>11942</v>
      </c>
    </row>
    <row r="115" spans="1:2" x14ac:dyDescent="0.2">
      <c r="A115">
        <v>91</v>
      </c>
      <c r="B115">
        <f>'Allg_J&amp;S2'!B39</f>
        <v>12286</v>
      </c>
    </row>
    <row r="116" spans="1:2" x14ac:dyDescent="0.2">
      <c r="A116">
        <v>92</v>
      </c>
      <c r="B116">
        <f>'Allg_J&amp;S2'!B40</f>
        <v>12270</v>
      </c>
    </row>
    <row r="117" spans="1:2" x14ac:dyDescent="0.2">
      <c r="A117">
        <v>93</v>
      </c>
      <c r="B117">
        <f>'Allg_J&amp;S2'!B41</f>
        <v>12183</v>
      </c>
    </row>
    <row r="118" spans="1:2" x14ac:dyDescent="0.2">
      <c r="A118">
        <v>94</v>
      </c>
      <c r="B118">
        <f>'Allg_J&amp;S2'!B42</f>
        <v>11714</v>
      </c>
    </row>
    <row r="119" spans="1:2" x14ac:dyDescent="0.2">
      <c r="A119">
        <v>95</v>
      </c>
      <c r="B119">
        <f>'Allg_J&amp;S2'!B43</f>
        <v>11677</v>
      </c>
    </row>
    <row r="120" spans="1:2" x14ac:dyDescent="0.2">
      <c r="A120">
        <v>96</v>
      </c>
      <c r="B120">
        <f>'Allg_J&amp;S2'!B44</f>
        <v>11406</v>
      </c>
    </row>
    <row r="121" spans="1:2" x14ac:dyDescent="0.2">
      <c r="A121">
        <v>97</v>
      </c>
      <c r="B121">
        <f>'Allg_J&amp;S2'!B45</f>
        <v>11437</v>
      </c>
    </row>
    <row r="122" spans="1:2" x14ac:dyDescent="0.2">
      <c r="A122">
        <v>98</v>
      </c>
      <c r="B122">
        <f>'Allg_J&amp;S2'!B46</f>
        <v>11480</v>
      </c>
    </row>
    <row r="123" spans="1:2" x14ac:dyDescent="0.2">
      <c r="A123">
        <v>99</v>
      </c>
      <c r="B123">
        <f>'Allg_J&amp;S2'!B47</f>
        <v>11816</v>
      </c>
    </row>
    <row r="124" spans="1:2" x14ac:dyDescent="0.2">
      <c r="A124" s="406">
        <v>0</v>
      </c>
      <c r="B124">
        <f>'Allg_J&amp;S2'!B48</f>
        <v>12174</v>
      </c>
    </row>
    <row r="125" spans="1:2" x14ac:dyDescent="0.2">
      <c r="A125" s="406">
        <v>1</v>
      </c>
      <c r="B125">
        <f>'Allg_J&amp;S2'!B49</f>
        <v>12368</v>
      </c>
    </row>
    <row r="126" spans="1:2" x14ac:dyDescent="0.2">
      <c r="A126" s="406">
        <v>2</v>
      </c>
      <c r="B126">
        <f>'Allg_J&amp;S2'!B50</f>
        <v>12716</v>
      </c>
    </row>
  </sheetData>
  <phoneticPr fontId="15" type="noConversion"/>
  <pageMargins left="0.31496062992125984" right="0.51181102362204722" top="0.78740157480314965" bottom="0.74803149606299213" header="0.51181102362204722" footer="0.39370078740157483"/>
  <pageSetup paperSize="9" orientation="portrait" r:id="rId1"/>
  <headerFooter alignWithMargins="0">
    <oddFooter>&amp;C&amp;A</oddFooter>
  </headerFooter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0A5608-A17D-4A5F-9290-AD1B7E768738}">
  <dimension ref="A1:E50"/>
  <sheetViews>
    <sheetView workbookViewId="0">
      <selection activeCell="G61" sqref="G61"/>
    </sheetView>
  </sheetViews>
  <sheetFormatPr baseColWidth="10" defaultRowHeight="12.75" x14ac:dyDescent="0.2"/>
  <cols>
    <col min="1" max="1" width="10.140625" customWidth="1"/>
    <col min="2" max="3" width="19.28515625" customWidth="1"/>
    <col min="4" max="5" width="18.85546875" customWidth="1"/>
  </cols>
  <sheetData>
    <row r="1" spans="1:5" x14ac:dyDescent="0.2">
      <c r="A1" s="12" t="s">
        <v>736</v>
      </c>
    </row>
    <row r="2" spans="1:5" ht="8.1" customHeight="1" x14ac:dyDescent="0.2">
      <c r="A2" s="12"/>
    </row>
    <row r="3" spans="1:5" x14ac:dyDescent="0.2">
      <c r="A3" s="528" t="s">
        <v>40</v>
      </c>
      <c r="B3" s="528" t="s">
        <v>617</v>
      </c>
      <c r="C3" s="528" t="s">
        <v>597</v>
      </c>
      <c r="D3" s="528" t="s">
        <v>598</v>
      </c>
      <c r="E3" s="533" t="s">
        <v>596</v>
      </c>
    </row>
    <row r="4" spans="1:5" x14ac:dyDescent="0.2">
      <c r="A4" s="534"/>
      <c r="B4" s="534" t="s">
        <v>618</v>
      </c>
      <c r="C4" s="534"/>
      <c r="D4" s="534"/>
      <c r="E4" s="535"/>
    </row>
    <row r="5" spans="1:5" ht="10.9" customHeight="1" x14ac:dyDescent="0.2">
      <c r="A5" s="65">
        <v>1957</v>
      </c>
      <c r="B5" s="66">
        <v>6566</v>
      </c>
      <c r="C5" s="66">
        <v>1678</v>
      </c>
      <c r="D5" s="67">
        <v>1481</v>
      </c>
      <c r="E5" s="232">
        <f t="shared" ref="E5:E44" si="0">C5+D5</f>
        <v>3159</v>
      </c>
    </row>
    <row r="6" spans="1:5" ht="10.9" customHeight="1" x14ac:dyDescent="0.2">
      <c r="A6" s="65">
        <v>1958</v>
      </c>
      <c r="B6" s="66">
        <v>6839</v>
      </c>
      <c r="C6" s="66">
        <v>1528</v>
      </c>
      <c r="D6" s="67">
        <v>1443</v>
      </c>
      <c r="E6" s="232">
        <f t="shared" si="0"/>
        <v>2971</v>
      </c>
    </row>
    <row r="7" spans="1:5" ht="10.9" customHeight="1" x14ac:dyDescent="0.2">
      <c r="A7" s="65">
        <v>1959</v>
      </c>
      <c r="B7" s="66">
        <v>7244</v>
      </c>
      <c r="C7" s="66">
        <v>1600</v>
      </c>
      <c r="D7" s="67">
        <v>1357</v>
      </c>
      <c r="E7" s="232">
        <f t="shared" si="0"/>
        <v>2957</v>
      </c>
    </row>
    <row r="8" spans="1:5" ht="10.9" customHeight="1" x14ac:dyDescent="0.2">
      <c r="A8" s="65">
        <v>1960</v>
      </c>
      <c r="B8" s="66">
        <v>7692</v>
      </c>
      <c r="C8" s="66">
        <v>2090</v>
      </c>
      <c r="D8" s="67">
        <v>1699</v>
      </c>
      <c r="E8" s="232">
        <f t="shared" si="0"/>
        <v>3789</v>
      </c>
    </row>
    <row r="9" spans="1:5" ht="10.9" customHeight="1" x14ac:dyDescent="0.2">
      <c r="A9" s="65">
        <v>1961</v>
      </c>
      <c r="B9" s="66">
        <v>7996</v>
      </c>
      <c r="C9" s="66">
        <v>2173</v>
      </c>
      <c r="D9" s="67">
        <v>2108</v>
      </c>
      <c r="E9" s="232">
        <f t="shared" si="0"/>
        <v>4281</v>
      </c>
    </row>
    <row r="10" spans="1:5" ht="10.9" customHeight="1" x14ac:dyDescent="0.2">
      <c r="A10" s="65">
        <v>1962</v>
      </c>
      <c r="B10" s="66">
        <v>8439</v>
      </c>
      <c r="C10" s="66">
        <v>2317</v>
      </c>
      <c r="D10" s="67">
        <v>2068</v>
      </c>
      <c r="E10" s="232">
        <f t="shared" si="0"/>
        <v>4385</v>
      </c>
    </row>
    <row r="11" spans="1:5" ht="10.9" customHeight="1" x14ac:dyDescent="0.2">
      <c r="A11" s="65">
        <v>1963</v>
      </c>
      <c r="B11" s="66">
        <v>8959</v>
      </c>
      <c r="C11" s="66">
        <v>2292</v>
      </c>
      <c r="D11" s="67">
        <v>1955</v>
      </c>
      <c r="E11" s="232">
        <f t="shared" si="0"/>
        <v>4247</v>
      </c>
    </row>
    <row r="12" spans="1:5" ht="10.9" customHeight="1" x14ac:dyDescent="0.2">
      <c r="A12" s="65">
        <v>1964</v>
      </c>
      <c r="B12" s="66">
        <v>9148</v>
      </c>
      <c r="C12" s="66">
        <v>2092</v>
      </c>
      <c r="D12" s="67">
        <v>2114</v>
      </c>
      <c r="E12" s="232">
        <f t="shared" si="0"/>
        <v>4206</v>
      </c>
    </row>
    <row r="13" spans="1:5" ht="10.9" customHeight="1" x14ac:dyDescent="0.2">
      <c r="A13" s="65">
        <v>1965</v>
      </c>
      <c r="B13" s="66">
        <v>9249</v>
      </c>
      <c r="C13" s="66">
        <v>1940</v>
      </c>
      <c r="D13" s="67">
        <v>2003</v>
      </c>
      <c r="E13" s="232">
        <f t="shared" si="0"/>
        <v>3943</v>
      </c>
    </row>
    <row r="14" spans="1:5" ht="10.9" customHeight="1" x14ac:dyDescent="0.2">
      <c r="A14" s="65">
        <v>1966</v>
      </c>
      <c r="B14" s="66">
        <v>9666</v>
      </c>
      <c r="C14" s="66">
        <v>2019</v>
      </c>
      <c r="D14" s="67">
        <v>1803</v>
      </c>
      <c r="E14" s="232">
        <f t="shared" si="0"/>
        <v>3822</v>
      </c>
    </row>
    <row r="15" spans="1:5" ht="10.9" customHeight="1" x14ac:dyDescent="0.2">
      <c r="A15" s="65">
        <v>1967</v>
      </c>
      <c r="B15" s="66">
        <v>9928</v>
      </c>
      <c r="C15" s="66">
        <v>1956</v>
      </c>
      <c r="D15" s="67">
        <v>1876</v>
      </c>
      <c r="E15" s="232">
        <f t="shared" si="0"/>
        <v>3832</v>
      </c>
    </row>
    <row r="16" spans="1:5" ht="10.9" customHeight="1" x14ac:dyDescent="0.2">
      <c r="A16" s="65">
        <v>1968</v>
      </c>
      <c r="B16" s="66">
        <v>10178</v>
      </c>
      <c r="C16" s="66">
        <v>2042</v>
      </c>
      <c r="D16" s="67">
        <v>1924</v>
      </c>
      <c r="E16" s="232">
        <f t="shared" si="0"/>
        <v>3966</v>
      </c>
    </row>
    <row r="17" spans="1:5" ht="10.9" customHeight="1" x14ac:dyDescent="0.2">
      <c r="A17" s="65">
        <v>1969</v>
      </c>
      <c r="B17" s="66">
        <v>10717</v>
      </c>
      <c r="C17" s="66">
        <v>2427</v>
      </c>
      <c r="D17" s="67">
        <v>2011</v>
      </c>
      <c r="E17" s="232">
        <f t="shared" si="0"/>
        <v>4438</v>
      </c>
    </row>
    <row r="18" spans="1:5" ht="10.9" customHeight="1" x14ac:dyDescent="0.2">
      <c r="A18" s="65">
        <v>1970</v>
      </c>
      <c r="B18" s="66">
        <v>11115</v>
      </c>
      <c r="C18" s="66">
        <v>2508</v>
      </c>
      <c r="D18" s="67">
        <v>2032</v>
      </c>
      <c r="E18" s="232">
        <f t="shared" si="0"/>
        <v>4540</v>
      </c>
    </row>
    <row r="19" spans="1:5" ht="10.9" customHeight="1" x14ac:dyDescent="0.2">
      <c r="A19" s="65">
        <v>1971</v>
      </c>
      <c r="B19" s="66">
        <v>12073</v>
      </c>
      <c r="C19" s="66">
        <v>2802</v>
      </c>
      <c r="D19" s="67">
        <v>2899</v>
      </c>
      <c r="E19" s="232">
        <f t="shared" si="0"/>
        <v>5701</v>
      </c>
    </row>
    <row r="20" spans="1:5" ht="10.9" customHeight="1" x14ac:dyDescent="0.2">
      <c r="A20" s="65">
        <v>1972</v>
      </c>
      <c r="B20" s="66">
        <v>12650</v>
      </c>
      <c r="C20" s="66">
        <v>2334</v>
      </c>
      <c r="D20" s="67">
        <v>1899</v>
      </c>
      <c r="E20" s="232">
        <f t="shared" si="0"/>
        <v>4233</v>
      </c>
    </row>
    <row r="21" spans="1:5" ht="10.9" customHeight="1" x14ac:dyDescent="0.2">
      <c r="A21" s="65">
        <v>1973</v>
      </c>
      <c r="B21" s="66">
        <v>12667</v>
      </c>
      <c r="C21" s="66">
        <v>2500</v>
      </c>
      <c r="D21" s="67">
        <v>2583</v>
      </c>
      <c r="E21" s="232">
        <f t="shared" si="0"/>
        <v>5083</v>
      </c>
    </row>
    <row r="22" spans="1:5" ht="10.9" customHeight="1" x14ac:dyDescent="0.2">
      <c r="A22" s="65">
        <v>1974</v>
      </c>
      <c r="B22" s="66">
        <v>11877</v>
      </c>
      <c r="C22" s="66">
        <v>1824</v>
      </c>
      <c r="D22" s="67">
        <v>2314</v>
      </c>
      <c r="E22" s="232">
        <f t="shared" si="0"/>
        <v>4138</v>
      </c>
    </row>
    <row r="23" spans="1:5" ht="10.9" customHeight="1" x14ac:dyDescent="0.2">
      <c r="A23" s="65">
        <v>1975</v>
      </c>
      <c r="B23" s="66">
        <v>11475</v>
      </c>
      <c r="C23" s="66">
        <v>1879</v>
      </c>
      <c r="D23" s="67">
        <v>2258</v>
      </c>
      <c r="E23" s="232">
        <f t="shared" si="0"/>
        <v>4137</v>
      </c>
    </row>
    <row r="24" spans="1:5" ht="10.9" customHeight="1" x14ac:dyDescent="0.2">
      <c r="A24" s="65">
        <v>1976</v>
      </c>
      <c r="B24" s="66">
        <v>11591</v>
      </c>
      <c r="C24" s="66">
        <v>2197</v>
      </c>
      <c r="D24" s="67">
        <v>2506</v>
      </c>
      <c r="E24" s="232">
        <f t="shared" si="0"/>
        <v>4703</v>
      </c>
    </row>
    <row r="25" spans="1:5" ht="10.9" customHeight="1" x14ac:dyDescent="0.2">
      <c r="A25" s="65">
        <v>1977</v>
      </c>
      <c r="B25" s="66">
        <v>11518</v>
      </c>
      <c r="C25" s="66">
        <v>1418</v>
      </c>
      <c r="D25" s="67">
        <v>1556</v>
      </c>
      <c r="E25" s="232">
        <f t="shared" si="0"/>
        <v>2974</v>
      </c>
    </row>
    <row r="26" spans="1:5" ht="10.9" customHeight="1" x14ac:dyDescent="0.2">
      <c r="A26" s="65">
        <v>1978</v>
      </c>
      <c r="B26" s="66">
        <v>11456</v>
      </c>
      <c r="C26" s="66">
        <v>1790</v>
      </c>
      <c r="D26" s="67">
        <v>1887</v>
      </c>
      <c r="E26" s="232">
        <f t="shared" si="0"/>
        <v>3677</v>
      </c>
    </row>
    <row r="27" spans="1:5" ht="10.9" customHeight="1" x14ac:dyDescent="0.2">
      <c r="A27" s="65">
        <v>1979</v>
      </c>
      <c r="B27" s="66">
        <v>11422</v>
      </c>
      <c r="C27" s="66">
        <v>1712</v>
      </c>
      <c r="D27" s="67">
        <v>1808</v>
      </c>
      <c r="E27" s="232">
        <f t="shared" si="0"/>
        <v>3520</v>
      </c>
    </row>
    <row r="28" spans="1:5" ht="10.9" customHeight="1" x14ac:dyDescent="0.2">
      <c r="A28" s="65">
        <v>1980</v>
      </c>
      <c r="B28" s="66">
        <v>11403</v>
      </c>
      <c r="C28" s="66">
        <v>2139</v>
      </c>
      <c r="D28" s="67">
        <v>2223</v>
      </c>
      <c r="E28" s="232">
        <f t="shared" si="0"/>
        <v>4362</v>
      </c>
    </row>
    <row r="29" spans="1:5" ht="10.9" customHeight="1" x14ac:dyDescent="0.2">
      <c r="A29" s="65">
        <v>1981</v>
      </c>
      <c r="B29" s="66">
        <v>11551</v>
      </c>
      <c r="C29" s="66">
        <v>1932</v>
      </c>
      <c r="D29" s="67">
        <v>1843</v>
      </c>
      <c r="E29" s="232">
        <f t="shared" si="0"/>
        <v>3775</v>
      </c>
    </row>
    <row r="30" spans="1:5" ht="10.9" customHeight="1" x14ac:dyDescent="0.2">
      <c r="A30" s="65">
        <v>1982</v>
      </c>
      <c r="B30" s="66">
        <v>11412</v>
      </c>
      <c r="C30" s="66">
        <v>1696</v>
      </c>
      <c r="D30" s="67">
        <v>1872</v>
      </c>
      <c r="E30" s="232">
        <f t="shared" si="0"/>
        <v>3568</v>
      </c>
    </row>
    <row r="31" spans="1:5" ht="10.9" customHeight="1" x14ac:dyDescent="0.2">
      <c r="A31" s="65">
        <v>1983</v>
      </c>
      <c r="B31" s="66">
        <v>11381</v>
      </c>
      <c r="C31" s="66">
        <v>1621</v>
      </c>
      <c r="D31" s="67">
        <v>1706</v>
      </c>
      <c r="E31" s="232">
        <f t="shared" si="0"/>
        <v>3327</v>
      </c>
    </row>
    <row r="32" spans="1:5" ht="10.9" customHeight="1" x14ac:dyDescent="0.2">
      <c r="A32" s="65">
        <v>1984</v>
      </c>
      <c r="B32" s="66">
        <v>11618</v>
      </c>
      <c r="C32" s="66">
        <v>1936</v>
      </c>
      <c r="D32" s="67">
        <v>1720</v>
      </c>
      <c r="E32" s="232">
        <f t="shared" si="0"/>
        <v>3656</v>
      </c>
    </row>
    <row r="33" spans="1:5" ht="10.9" customHeight="1" x14ac:dyDescent="0.2">
      <c r="A33" s="65">
        <v>1985</v>
      </c>
      <c r="B33" s="66">
        <v>11760</v>
      </c>
      <c r="C33" s="66">
        <v>1764</v>
      </c>
      <c r="D33" s="67">
        <v>1690</v>
      </c>
      <c r="E33" s="232">
        <f t="shared" si="0"/>
        <v>3454</v>
      </c>
    </row>
    <row r="34" spans="1:5" ht="10.9" customHeight="1" x14ac:dyDescent="0.2">
      <c r="A34" s="65">
        <v>1986</v>
      </c>
      <c r="B34" s="66">
        <v>11723</v>
      </c>
      <c r="C34" s="66">
        <v>1683</v>
      </c>
      <c r="D34" s="67">
        <v>1757</v>
      </c>
      <c r="E34" s="232">
        <f t="shared" si="0"/>
        <v>3440</v>
      </c>
    </row>
    <row r="35" spans="1:5" ht="10.9" customHeight="1" x14ac:dyDescent="0.2">
      <c r="A35" s="65">
        <v>1987</v>
      </c>
      <c r="B35" s="66">
        <v>11750</v>
      </c>
      <c r="C35" s="66">
        <v>1755</v>
      </c>
      <c r="D35" s="67">
        <v>1774</v>
      </c>
      <c r="E35" s="232">
        <f t="shared" si="0"/>
        <v>3529</v>
      </c>
    </row>
    <row r="36" spans="1:5" ht="10.9" customHeight="1" x14ac:dyDescent="0.2">
      <c r="A36" s="65">
        <v>1988</v>
      </c>
      <c r="B36" s="66">
        <v>11730</v>
      </c>
      <c r="C36" s="66">
        <v>1950</v>
      </c>
      <c r="D36" s="67">
        <v>2003</v>
      </c>
      <c r="E36" s="232">
        <f t="shared" si="0"/>
        <v>3953</v>
      </c>
    </row>
    <row r="37" spans="1:5" ht="10.9" customHeight="1" x14ac:dyDescent="0.2">
      <c r="A37" s="65">
        <v>1989</v>
      </c>
      <c r="B37" s="66">
        <v>11725</v>
      </c>
      <c r="C37" s="66">
        <v>1969</v>
      </c>
      <c r="D37" s="67">
        <v>1947</v>
      </c>
      <c r="E37" s="232">
        <f t="shared" si="0"/>
        <v>3916</v>
      </c>
    </row>
    <row r="38" spans="1:5" ht="10.9" customHeight="1" x14ac:dyDescent="0.2">
      <c r="A38" s="65">
        <v>1990</v>
      </c>
      <c r="B38" s="66">
        <v>11942</v>
      </c>
      <c r="C38" s="66">
        <v>2194</v>
      </c>
      <c r="D38" s="67">
        <v>1993</v>
      </c>
      <c r="E38" s="232">
        <f t="shared" si="0"/>
        <v>4187</v>
      </c>
    </row>
    <row r="39" spans="1:5" ht="10.9" customHeight="1" x14ac:dyDescent="0.2">
      <c r="A39" s="65">
        <v>1991</v>
      </c>
      <c r="B39" s="66">
        <v>12286</v>
      </c>
      <c r="C39" s="66">
        <v>2142</v>
      </c>
      <c r="D39" s="67">
        <v>1794</v>
      </c>
      <c r="E39" s="232">
        <f t="shared" si="0"/>
        <v>3936</v>
      </c>
    </row>
    <row r="40" spans="1:5" ht="10.9" customHeight="1" x14ac:dyDescent="0.2">
      <c r="A40" s="65">
        <v>1992</v>
      </c>
      <c r="B40" s="66">
        <v>12270</v>
      </c>
      <c r="C40" s="66">
        <v>1924</v>
      </c>
      <c r="D40" s="67">
        <v>1995</v>
      </c>
      <c r="E40" s="232">
        <f t="shared" si="0"/>
        <v>3919</v>
      </c>
    </row>
    <row r="41" spans="1:5" ht="10.9" customHeight="1" x14ac:dyDescent="0.2">
      <c r="A41" s="65">
        <v>1993</v>
      </c>
      <c r="B41" s="66">
        <v>12183</v>
      </c>
      <c r="C41" s="66">
        <v>1743</v>
      </c>
      <c r="D41" s="67">
        <v>1825</v>
      </c>
      <c r="E41" s="232">
        <f t="shared" si="0"/>
        <v>3568</v>
      </c>
    </row>
    <row r="42" spans="1:5" ht="10.9" customHeight="1" x14ac:dyDescent="0.2">
      <c r="A42" s="65">
        <v>1994</v>
      </c>
      <c r="B42" s="66">
        <v>11714</v>
      </c>
      <c r="C42" s="66">
        <v>1737</v>
      </c>
      <c r="D42" s="67">
        <v>1768</v>
      </c>
      <c r="E42" s="232">
        <f t="shared" si="0"/>
        <v>3505</v>
      </c>
    </row>
    <row r="43" spans="1:5" ht="10.9" customHeight="1" x14ac:dyDescent="0.2">
      <c r="A43" s="65">
        <v>1995</v>
      </c>
      <c r="B43" s="66">
        <v>11677</v>
      </c>
      <c r="C43" s="66">
        <v>1746</v>
      </c>
      <c r="D43" s="67">
        <v>1878</v>
      </c>
      <c r="E43" s="232">
        <f t="shared" si="0"/>
        <v>3624</v>
      </c>
    </row>
    <row r="44" spans="1:5" ht="10.9" customHeight="1" x14ac:dyDescent="0.2">
      <c r="A44" s="68">
        <v>1996</v>
      </c>
      <c r="B44" s="232">
        <v>11406</v>
      </c>
      <c r="C44" s="232">
        <v>1680</v>
      </c>
      <c r="D44" s="232">
        <v>1885</v>
      </c>
      <c r="E44" s="232">
        <f t="shared" si="0"/>
        <v>3565</v>
      </c>
    </row>
    <row r="45" spans="1:5" ht="10.9" customHeight="1" x14ac:dyDescent="0.2">
      <c r="A45" s="68">
        <v>1997</v>
      </c>
      <c r="B45" s="232">
        <v>11437</v>
      </c>
      <c r="C45" s="232">
        <v>1453</v>
      </c>
      <c r="D45" s="232">
        <v>1590</v>
      </c>
      <c r="E45" s="232">
        <v>3043</v>
      </c>
    </row>
    <row r="46" spans="1:5" ht="10.9" customHeight="1" x14ac:dyDescent="0.2">
      <c r="A46" s="321">
        <v>1998</v>
      </c>
      <c r="B46" s="322">
        <v>11480</v>
      </c>
      <c r="C46" s="322">
        <v>1604</v>
      </c>
      <c r="D46" s="322">
        <v>1373</v>
      </c>
      <c r="E46" s="322">
        <v>2977</v>
      </c>
    </row>
    <row r="47" spans="1:5" ht="10.9" customHeight="1" x14ac:dyDescent="0.2">
      <c r="A47" s="321">
        <v>1999</v>
      </c>
      <c r="B47" s="322">
        <v>11816</v>
      </c>
      <c r="C47" s="322">
        <v>1792</v>
      </c>
      <c r="D47" s="322">
        <v>1513</v>
      </c>
      <c r="E47" s="322">
        <v>3305</v>
      </c>
    </row>
    <row r="48" spans="1:5" ht="10.9" customHeight="1" x14ac:dyDescent="0.2">
      <c r="A48" s="321">
        <v>2000</v>
      </c>
      <c r="B48" s="322">
        <v>12174</v>
      </c>
      <c r="C48" s="322">
        <v>1744</v>
      </c>
      <c r="D48" s="322">
        <v>1429</v>
      </c>
      <c r="E48" s="322">
        <v>3173</v>
      </c>
    </row>
    <row r="49" spans="1:5" ht="10.9" customHeight="1" x14ac:dyDescent="0.2">
      <c r="A49" s="866">
        <v>2001</v>
      </c>
      <c r="B49" s="867">
        <v>12368</v>
      </c>
      <c r="C49" s="867">
        <v>1683</v>
      </c>
      <c r="D49" s="867">
        <v>1464</v>
      </c>
      <c r="E49" s="867">
        <v>3147</v>
      </c>
    </row>
    <row r="50" spans="1:5" ht="11.1" customHeight="1" x14ac:dyDescent="0.2">
      <c r="A50" s="321">
        <v>2002</v>
      </c>
      <c r="B50" s="322">
        <v>12716</v>
      </c>
      <c r="C50" s="322">
        <v>1733</v>
      </c>
      <c r="D50" s="322">
        <v>1372</v>
      </c>
      <c r="E50" s="322">
        <v>3105</v>
      </c>
    </row>
  </sheetData>
  <phoneticPr fontId="15" type="noConversion"/>
  <pageMargins left="0.31496062992125984" right="0.51181102362204722" top="0.78740157480314965" bottom="0.74803149606299213" header="0.51181102362204722" footer="0.39370078740157483"/>
  <pageSetup paperSize="9" orientation="portrait" r:id="rId1"/>
  <headerFooter alignWithMargins="0">
    <oddFooter>&amp;C&amp;A</oddFooter>
  </headerFooter>
  <drawing r:id="rId2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98112C-7251-4E92-809B-9724F994D472}">
  <dimension ref="A17:W57"/>
  <sheetViews>
    <sheetView topLeftCell="A32" workbookViewId="0">
      <selection activeCell="R41" sqref="R41"/>
    </sheetView>
  </sheetViews>
  <sheetFormatPr baseColWidth="10" defaultRowHeight="12.75" x14ac:dyDescent="0.2"/>
  <cols>
    <col min="1" max="1" width="9.28515625" customWidth="1"/>
    <col min="2" max="2" width="7.7109375" customWidth="1"/>
    <col min="3" max="3" width="7.85546875" customWidth="1"/>
    <col min="4" max="4" width="7.7109375" customWidth="1"/>
    <col min="5" max="5" width="2.85546875" customWidth="1"/>
    <col min="6" max="7" width="5" customWidth="1"/>
    <col min="8" max="8" width="2.85546875" customWidth="1"/>
    <col min="9" max="10" width="7.7109375" customWidth="1"/>
    <col min="11" max="11" width="2.85546875" customWidth="1"/>
    <col min="12" max="12" width="5.140625" customWidth="1"/>
    <col min="13" max="13" width="5" customWidth="1"/>
    <col min="14" max="14" width="2.85546875" customWidth="1"/>
    <col min="15" max="15" width="7.7109375" customWidth="1"/>
    <col min="16" max="16" width="5.28515625" customWidth="1"/>
    <col min="17" max="17" width="7.85546875" customWidth="1"/>
  </cols>
  <sheetData>
    <row r="17" spans="1:23" ht="9.75" customHeight="1" x14ac:dyDescent="0.2"/>
    <row r="18" spans="1:23" ht="15" customHeight="1" x14ac:dyDescent="0.2">
      <c r="A18" s="12"/>
    </row>
    <row r="19" spans="1:23" ht="15" customHeight="1" x14ac:dyDescent="0.2"/>
    <row r="20" spans="1:23" s="42" customFormat="1" ht="15" customHeight="1" x14ac:dyDescent="0.2">
      <c r="A20" s="501"/>
      <c r="B20" s="502"/>
      <c r="C20" s="484" t="s">
        <v>597</v>
      </c>
      <c r="D20" s="483"/>
      <c r="E20" s="483"/>
      <c r="F20" s="536"/>
      <c r="G20" s="485" t="s">
        <v>598</v>
      </c>
      <c r="H20" s="537"/>
      <c r="I20" s="483"/>
      <c r="J20" s="520"/>
      <c r="K20" s="502"/>
      <c r="L20" s="500" t="s">
        <v>619</v>
      </c>
      <c r="M20" s="502"/>
      <c r="N20" s="502"/>
      <c r="O20" s="523"/>
      <c r="P20"/>
      <c r="Q20"/>
      <c r="R20"/>
      <c r="S20"/>
      <c r="T20"/>
      <c r="U20"/>
      <c r="V20"/>
      <c r="W20"/>
    </row>
    <row r="21" spans="1:23" s="42" customFormat="1" ht="15" customHeight="1" x14ac:dyDescent="0.2">
      <c r="A21" s="480" t="s">
        <v>620</v>
      </c>
      <c r="B21" s="490"/>
      <c r="C21" s="538" t="s">
        <v>556</v>
      </c>
      <c r="D21" s="538" t="s">
        <v>555</v>
      </c>
      <c r="E21" s="505" t="s">
        <v>41</v>
      </c>
      <c r="F21" s="539"/>
      <c r="G21" s="505" t="s">
        <v>556</v>
      </c>
      <c r="H21" s="540"/>
      <c r="I21" s="538" t="s">
        <v>555</v>
      </c>
      <c r="J21" s="541" t="s">
        <v>41</v>
      </c>
      <c r="K21" s="505" t="s">
        <v>556</v>
      </c>
      <c r="L21" s="540"/>
      <c r="M21" s="505" t="s">
        <v>555</v>
      </c>
      <c r="N21" s="505"/>
      <c r="O21" s="542" t="s">
        <v>41</v>
      </c>
      <c r="P21"/>
      <c r="Q21"/>
      <c r="R21"/>
      <c r="S21"/>
      <c r="T21"/>
      <c r="U21"/>
      <c r="V21"/>
      <c r="W21"/>
    </row>
    <row r="22" spans="1:23" s="42" customFormat="1" ht="15" customHeight="1" x14ac:dyDescent="0.2">
      <c r="A22" s="50" t="s">
        <v>621</v>
      </c>
      <c r="B22" s="51"/>
      <c r="C22" s="60">
        <v>233</v>
      </c>
      <c r="D22" s="60">
        <v>195</v>
      </c>
      <c r="E22" s="205">
        <v>428</v>
      </c>
      <c r="F22" s="213"/>
      <c r="G22" s="300">
        <v>208</v>
      </c>
      <c r="H22" s="214"/>
      <c r="I22" s="60">
        <v>228</v>
      </c>
      <c r="J22" s="212">
        <v>436</v>
      </c>
      <c r="K22" s="205">
        <f>C22-G22</f>
        <v>25</v>
      </c>
      <c r="L22" s="214"/>
      <c r="M22" s="205">
        <f>D22-I22</f>
        <v>-33</v>
      </c>
      <c r="N22" s="102"/>
      <c r="O22" s="249">
        <f>SUM(K22:M22)</f>
        <v>-8</v>
      </c>
      <c r="P22"/>
      <c r="Q22"/>
      <c r="R22"/>
      <c r="S22"/>
      <c r="T22"/>
      <c r="U22"/>
      <c r="V22"/>
      <c r="W22"/>
    </row>
    <row r="23" spans="1:23" s="42" customFormat="1" ht="15" customHeight="1" x14ac:dyDescent="0.2">
      <c r="A23" s="43" t="s">
        <v>622</v>
      </c>
      <c r="B23" s="23"/>
      <c r="C23" s="61">
        <v>92</v>
      </c>
      <c r="D23" s="61">
        <v>68</v>
      </c>
      <c r="E23" s="205">
        <v>160</v>
      </c>
      <c r="F23" s="215"/>
      <c r="G23" s="201">
        <v>52</v>
      </c>
      <c r="H23" s="202"/>
      <c r="I23" s="61">
        <v>63</v>
      </c>
      <c r="J23" s="212">
        <v>115</v>
      </c>
      <c r="K23" s="205">
        <f>C23-G23</f>
        <v>40</v>
      </c>
      <c r="L23" s="214"/>
      <c r="M23" s="205">
        <f>D23-I23</f>
        <v>5</v>
      </c>
      <c r="N23" s="202"/>
      <c r="O23" s="249">
        <f>SUM(K23:N23)</f>
        <v>45</v>
      </c>
      <c r="P23"/>
      <c r="Q23"/>
      <c r="R23"/>
      <c r="S23"/>
      <c r="T23"/>
      <c r="U23"/>
      <c r="V23"/>
      <c r="W23"/>
    </row>
    <row r="24" spans="1:23" s="42" customFormat="1" ht="15" customHeight="1" thickBot="1" x14ac:dyDescent="0.25">
      <c r="A24" s="43" t="s">
        <v>623</v>
      </c>
      <c r="B24" s="23"/>
      <c r="C24" s="242">
        <v>30</v>
      </c>
      <c r="D24" s="242">
        <v>25</v>
      </c>
      <c r="E24" s="245">
        <v>55</v>
      </c>
      <c r="F24" s="243"/>
      <c r="G24" s="203">
        <v>34</v>
      </c>
      <c r="H24" s="204"/>
      <c r="I24" s="242">
        <v>28</v>
      </c>
      <c r="J24" s="244">
        <v>62</v>
      </c>
      <c r="K24" s="245">
        <f>C24-G24</f>
        <v>-4</v>
      </c>
      <c r="L24" s="246"/>
      <c r="M24" s="245">
        <f>D24-I24</f>
        <v>-3</v>
      </c>
      <c r="N24" s="204"/>
      <c r="O24" s="279">
        <f>SUM(K24:N24)</f>
        <v>-7</v>
      </c>
      <c r="P24"/>
      <c r="Q24"/>
      <c r="R24"/>
      <c r="S24"/>
      <c r="T24"/>
      <c r="U24"/>
      <c r="V24"/>
      <c r="W24"/>
    </row>
    <row r="25" spans="1:23" s="42" customFormat="1" ht="15" customHeight="1" x14ac:dyDescent="0.2">
      <c r="A25" s="43" t="s">
        <v>624</v>
      </c>
      <c r="B25" s="23"/>
      <c r="C25" s="61">
        <f>SUM(C22:C24)</f>
        <v>355</v>
      </c>
      <c r="D25" s="61">
        <f>SUM(D22:D24)</f>
        <v>288</v>
      </c>
      <c r="E25" s="201">
        <f>SUM(E22:E24)</f>
        <v>643</v>
      </c>
      <c r="F25" s="215"/>
      <c r="G25" s="201">
        <f>SUM(G22:G24)</f>
        <v>294</v>
      </c>
      <c r="H25" s="202"/>
      <c r="I25" s="61">
        <f>SUM(I22:I24)</f>
        <v>319</v>
      </c>
      <c r="J25" s="212">
        <f>SUM(J22:J24)</f>
        <v>613</v>
      </c>
      <c r="K25" s="205">
        <f>SUM(K22:K24)</f>
        <v>61</v>
      </c>
      <c r="L25" s="214"/>
      <c r="M25" s="205">
        <f>SUM(M22:M24)</f>
        <v>-31</v>
      </c>
      <c r="N25" s="202"/>
      <c r="O25" s="249">
        <f>SUM(O22:O24)</f>
        <v>30</v>
      </c>
      <c r="P25"/>
      <c r="Q25"/>
      <c r="R25"/>
      <c r="S25"/>
      <c r="T25"/>
      <c r="U25"/>
      <c r="V25"/>
      <c r="W25"/>
    </row>
    <row r="26" spans="1:23" ht="15" customHeight="1" x14ac:dyDescent="0.2">
      <c r="A26" s="42"/>
      <c r="B26" s="42"/>
      <c r="C26" s="133"/>
      <c r="D26" s="133"/>
      <c r="E26" s="208"/>
      <c r="F26" s="209"/>
      <c r="G26" s="208"/>
      <c r="H26" s="209"/>
      <c r="I26" s="133"/>
      <c r="J26" s="133"/>
      <c r="K26" s="208"/>
      <c r="L26" s="209"/>
      <c r="M26" s="208"/>
      <c r="N26" s="209"/>
      <c r="O26" s="133"/>
    </row>
    <row r="27" spans="1:23" ht="15" customHeight="1" x14ac:dyDescent="0.2"/>
    <row r="28" spans="1:23" ht="15" customHeight="1" x14ac:dyDescent="0.2"/>
    <row r="29" spans="1:23" ht="15" customHeight="1" x14ac:dyDescent="0.2"/>
    <row r="30" spans="1:23" ht="15" customHeight="1" x14ac:dyDescent="0.2"/>
    <row r="31" spans="1:23" ht="15" customHeight="1" x14ac:dyDescent="0.2"/>
    <row r="32" spans="1:23" ht="15" customHeight="1" x14ac:dyDescent="0.2"/>
    <row r="33" spans="1:23" ht="15" customHeight="1" x14ac:dyDescent="0.2"/>
    <row r="34" spans="1:23" ht="15" customHeight="1" x14ac:dyDescent="0.2"/>
    <row r="35" spans="1:23" ht="15" customHeight="1" x14ac:dyDescent="0.2"/>
    <row r="36" spans="1:23" s="42" customFormat="1" ht="15" customHeight="1" x14ac:dyDescent="0.2">
      <c r="A36"/>
      <c r="B36"/>
      <c r="C36"/>
      <c r="D36"/>
      <c r="E36"/>
      <c r="F36"/>
      <c r="G36"/>
      <c r="H36"/>
      <c r="I36"/>
      <c r="J36"/>
      <c r="K36"/>
      <c r="P36"/>
      <c r="Q36"/>
      <c r="R36"/>
      <c r="S36"/>
      <c r="T36"/>
      <c r="U36"/>
      <c r="V36"/>
      <c r="W36"/>
    </row>
    <row r="37" spans="1:23" s="42" customFormat="1" ht="15" customHeight="1" x14ac:dyDescent="0.2">
      <c r="A37"/>
      <c r="B37"/>
      <c r="C37"/>
      <c r="D37"/>
      <c r="E37"/>
      <c r="F37"/>
      <c r="G37"/>
      <c r="H37"/>
      <c r="I37"/>
      <c r="J37"/>
      <c r="K37"/>
      <c r="P37"/>
      <c r="Q37"/>
      <c r="R37"/>
      <c r="S37"/>
      <c r="T37"/>
      <c r="U37"/>
      <c r="V37"/>
      <c r="W37"/>
    </row>
    <row r="38" spans="1:23" s="42" customFormat="1" ht="15" customHeight="1" x14ac:dyDescent="0.2">
      <c r="A38"/>
      <c r="B38"/>
      <c r="C38"/>
      <c r="D38"/>
      <c r="E38"/>
      <c r="F38"/>
      <c r="G38"/>
      <c r="H38"/>
      <c r="I38"/>
      <c r="J38"/>
      <c r="K38"/>
      <c r="P38"/>
      <c r="Q38"/>
      <c r="R38"/>
      <c r="S38"/>
      <c r="T38"/>
      <c r="U38"/>
      <c r="V38"/>
      <c r="W38"/>
    </row>
    <row r="39" spans="1:23" ht="15" customHeight="1" x14ac:dyDescent="0.2"/>
    <row r="40" spans="1:23" ht="15" customHeight="1" x14ac:dyDescent="0.2"/>
    <row r="41" spans="1:23" ht="15" customHeight="1" x14ac:dyDescent="0.2">
      <c r="A41" s="501" t="s">
        <v>625</v>
      </c>
      <c r="B41" s="502"/>
      <c r="C41" s="502"/>
      <c r="D41" s="543">
        <v>37256</v>
      </c>
      <c r="E41" s="536"/>
      <c r="F41" s="544">
        <v>37621</v>
      </c>
      <c r="G41" s="537"/>
      <c r="H41" s="511"/>
      <c r="I41" s="537"/>
      <c r="J41" s="545"/>
      <c r="K41" s="545"/>
      <c r="L41" s="511"/>
      <c r="M41" s="511"/>
      <c r="N41" s="512"/>
      <c r="O41" s="506"/>
    </row>
    <row r="42" spans="1:23" s="42" customFormat="1" ht="15" customHeight="1" x14ac:dyDescent="0.2">
      <c r="A42" s="546"/>
      <c r="B42" s="547"/>
      <c r="C42" s="547"/>
      <c r="D42" s="548" t="s">
        <v>41</v>
      </c>
      <c r="E42" s="539"/>
      <c r="F42" s="540" t="s">
        <v>41</v>
      </c>
      <c r="G42" s="549"/>
      <c r="H42" s="540" t="s">
        <v>626</v>
      </c>
      <c r="I42" s="549"/>
      <c r="J42" s="540" t="s">
        <v>627</v>
      </c>
      <c r="K42" s="549"/>
      <c r="L42" s="549" t="s">
        <v>628</v>
      </c>
      <c r="M42" s="549"/>
      <c r="N42" s="549" t="s">
        <v>629</v>
      </c>
      <c r="O42" s="549"/>
      <c r="P42"/>
      <c r="Q42"/>
      <c r="R42"/>
      <c r="S42"/>
      <c r="T42"/>
      <c r="U42"/>
      <c r="V42"/>
      <c r="W42"/>
    </row>
    <row r="43" spans="1:23" s="42" customFormat="1" ht="15" customHeight="1" x14ac:dyDescent="0.2">
      <c r="A43" s="480"/>
      <c r="B43" s="490"/>
      <c r="C43" s="490"/>
      <c r="D43" s="534"/>
      <c r="E43" s="550"/>
      <c r="F43" s="492"/>
      <c r="G43" s="493"/>
      <c r="H43" s="551"/>
      <c r="I43" s="481"/>
      <c r="J43" s="551"/>
      <c r="K43" s="552"/>
      <c r="L43" s="551"/>
      <c r="M43" s="552"/>
      <c r="N43" s="493" t="s">
        <v>630</v>
      </c>
      <c r="O43" s="493"/>
      <c r="P43"/>
      <c r="Q43"/>
      <c r="R43"/>
      <c r="S43"/>
      <c r="T43"/>
      <c r="U43"/>
      <c r="V43"/>
      <c r="W43"/>
    </row>
    <row r="44" spans="1:23" s="42" customFormat="1" ht="15" customHeight="1" x14ac:dyDescent="0.2">
      <c r="A44" s="43" t="s">
        <v>631</v>
      </c>
      <c r="B44" s="23"/>
      <c r="C44" s="23"/>
      <c r="D44" s="206">
        <v>7695</v>
      </c>
      <c r="E44" s="211"/>
      <c r="F44" s="206">
        <v>7854</v>
      </c>
      <c r="G44" s="207"/>
      <c r="H44" s="238"/>
      <c r="I44" s="239"/>
      <c r="J44" s="240"/>
      <c r="K44" s="239"/>
      <c r="L44" s="240"/>
      <c r="M44" s="239"/>
      <c r="N44" s="240"/>
      <c r="O44" s="241"/>
      <c r="P44"/>
      <c r="Q44"/>
      <c r="R44"/>
      <c r="S44"/>
      <c r="T44"/>
      <c r="U44"/>
      <c r="V44"/>
      <c r="W44"/>
    </row>
    <row r="45" spans="1:23" s="42" customFormat="1" ht="15" customHeight="1" x14ac:dyDescent="0.2">
      <c r="A45" s="43" t="s">
        <v>632</v>
      </c>
      <c r="B45" s="23"/>
      <c r="C45" s="23"/>
      <c r="D45" s="206">
        <v>4673</v>
      </c>
      <c r="E45" s="211"/>
      <c r="F45" s="206">
        <v>4862</v>
      </c>
      <c r="G45" s="207"/>
      <c r="H45" s="233"/>
      <c r="I45" s="207"/>
      <c r="J45" s="206"/>
      <c r="K45" s="207"/>
      <c r="L45" s="206"/>
      <c r="M45" s="207"/>
      <c r="N45" s="206"/>
      <c r="O45" s="210"/>
      <c r="P45"/>
      <c r="Q45"/>
      <c r="R45"/>
      <c r="S45"/>
      <c r="T45"/>
      <c r="U45"/>
      <c r="V45"/>
      <c r="W45"/>
    </row>
    <row r="46" spans="1:23" s="42" customFormat="1" ht="15" customHeight="1" thickBot="1" x14ac:dyDescent="0.25">
      <c r="A46" s="43" t="s">
        <v>633</v>
      </c>
      <c r="B46" s="23"/>
      <c r="C46" s="23"/>
      <c r="D46" s="234">
        <v>12368</v>
      </c>
      <c r="E46" s="235"/>
      <c r="F46" s="234">
        <v>12716</v>
      </c>
      <c r="G46" s="236"/>
      <c r="H46" s="234">
        <v>3418</v>
      </c>
      <c r="I46" s="236"/>
      <c r="J46" s="234">
        <v>4289</v>
      </c>
      <c r="K46" s="236"/>
      <c r="L46" s="234">
        <v>8</v>
      </c>
      <c r="M46" s="236"/>
      <c r="N46" s="234">
        <v>5001</v>
      </c>
      <c r="O46" s="237"/>
      <c r="P46"/>
      <c r="Q46"/>
      <c r="R46"/>
      <c r="S46"/>
      <c r="T46"/>
      <c r="U46"/>
      <c r="V46"/>
      <c r="W46"/>
    </row>
    <row r="47" spans="1:23" s="42" customFormat="1" ht="15" customHeight="1" x14ac:dyDescent="0.2">
      <c r="A47" s="43" t="s">
        <v>732</v>
      </c>
      <c r="B47" s="23"/>
      <c r="C47" s="23"/>
      <c r="D47" s="206"/>
      <c r="E47" s="211"/>
      <c r="F47" s="206"/>
      <c r="G47" s="207"/>
      <c r="H47" s="238"/>
      <c r="I47" s="239"/>
      <c r="J47" s="240"/>
      <c r="K47" s="239"/>
      <c r="L47" s="240"/>
      <c r="M47" s="239"/>
      <c r="N47" s="240"/>
      <c r="O47" s="241"/>
      <c r="P47"/>
      <c r="Q47"/>
      <c r="R47"/>
      <c r="S47"/>
      <c r="T47"/>
      <c r="U47"/>
      <c r="V47"/>
      <c r="W47"/>
    </row>
    <row r="48" spans="1:23" s="42" customFormat="1" ht="15" customHeight="1" x14ac:dyDescent="0.2">
      <c r="A48" s="71" t="s">
        <v>733</v>
      </c>
      <c r="B48" s="72"/>
      <c r="C48" s="23"/>
      <c r="D48" s="206">
        <v>137</v>
      </c>
      <c r="E48" s="211"/>
      <c r="F48" s="206">
        <v>171</v>
      </c>
      <c r="G48" s="207"/>
      <c r="H48" s="238"/>
      <c r="I48" s="239"/>
      <c r="J48" s="240"/>
      <c r="K48" s="239"/>
      <c r="L48" s="240"/>
      <c r="M48" s="239"/>
      <c r="N48" s="240"/>
      <c r="O48" s="241"/>
      <c r="P48"/>
      <c r="Q48"/>
      <c r="R48"/>
      <c r="S48"/>
      <c r="T48"/>
      <c r="U48"/>
      <c r="V48"/>
      <c r="W48"/>
    </row>
    <row r="49" spans="1:23" s="42" customFormat="1" ht="15" customHeight="1" x14ac:dyDescent="0.2">
      <c r="A49" s="71" t="s">
        <v>734</v>
      </c>
      <c r="B49" s="72"/>
      <c r="C49" s="23"/>
      <c r="D49" s="206">
        <v>104</v>
      </c>
      <c r="E49" s="211"/>
      <c r="F49" s="206">
        <v>90</v>
      </c>
      <c r="G49" s="207"/>
      <c r="H49" s="233"/>
      <c r="I49" s="207"/>
      <c r="J49" s="206"/>
      <c r="K49" s="207"/>
      <c r="L49" s="206"/>
      <c r="M49" s="207"/>
      <c r="N49" s="206"/>
      <c r="O49" s="210"/>
      <c r="P49"/>
      <c r="Q49"/>
      <c r="R49"/>
      <c r="S49"/>
      <c r="T49"/>
      <c r="U49"/>
      <c r="V49"/>
      <c r="W49"/>
    </row>
    <row r="50" spans="1:23" s="42" customFormat="1" ht="15" customHeight="1" x14ac:dyDescent="0.2">
      <c r="A50"/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</row>
    <row r="51" spans="1:23" s="42" customFormat="1" ht="15" customHeight="1" x14ac:dyDescent="0.2">
      <c r="A51"/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</row>
    <row r="52" spans="1:23" ht="15" customHeight="1" x14ac:dyDescent="0.2"/>
    <row r="53" spans="1:23" ht="15" customHeight="1" x14ac:dyDescent="0.2"/>
    <row r="54" spans="1:23" ht="15" customHeight="1" x14ac:dyDescent="0.2"/>
    <row r="55" spans="1:23" ht="15" customHeight="1" x14ac:dyDescent="0.2"/>
    <row r="56" spans="1:23" ht="15" customHeight="1" x14ac:dyDescent="0.2"/>
    <row r="57" spans="1:23" ht="15" customHeight="1" x14ac:dyDescent="0.2"/>
  </sheetData>
  <phoneticPr fontId="15" type="noConversion"/>
  <pageMargins left="0.31496062992125984" right="0.51181102362204722" top="0.78740157480314965" bottom="0.74803149606299213" header="0.51181102362204722" footer="0.39370078740157483"/>
  <pageSetup paperSize="9" orientation="portrait" r:id="rId1"/>
  <headerFooter alignWithMargins="0">
    <oddFooter>&amp;C&amp;A</oddFooter>
  </headerFooter>
  <drawing r:id="rId2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9F8EA6-ACC3-47F4-B7D1-98EC6CB07CE3}">
  <dimension ref="A1:I44"/>
  <sheetViews>
    <sheetView workbookViewId="0">
      <selection activeCell="L26" sqref="L26"/>
    </sheetView>
  </sheetViews>
  <sheetFormatPr baseColWidth="10" defaultRowHeight="12.75" x14ac:dyDescent="0.2"/>
  <cols>
    <col min="2" max="5" width="8.42578125" customWidth="1"/>
    <col min="6" max="9" width="10.42578125" customWidth="1"/>
  </cols>
  <sheetData>
    <row r="1" spans="1:1" x14ac:dyDescent="0.2">
      <c r="A1" s="12"/>
    </row>
    <row r="2" spans="1:1" ht="12.75" customHeight="1" x14ac:dyDescent="0.2"/>
    <row r="28" spans="1:9" x14ac:dyDescent="0.2">
      <c r="A28" s="12"/>
      <c r="D28" s="174"/>
      <c r="E28" s="174"/>
    </row>
    <row r="29" spans="1:9" ht="8.1" customHeight="1" x14ac:dyDescent="0.2"/>
    <row r="30" spans="1:9" s="42" customFormat="1" ht="15" customHeight="1" x14ac:dyDescent="0.2">
      <c r="A30" s="501"/>
      <c r="B30" s="505" t="s">
        <v>634</v>
      </c>
      <c r="C30" s="505"/>
      <c r="D30" s="505"/>
      <c r="E30" s="558"/>
      <c r="F30" s="505" t="s">
        <v>339</v>
      </c>
      <c r="G30" s="505"/>
      <c r="H30" s="505"/>
      <c r="I30" s="559"/>
    </row>
    <row r="31" spans="1:9" s="42" customFormat="1" ht="15" customHeight="1" x14ac:dyDescent="0.2">
      <c r="A31" s="480" t="s">
        <v>417</v>
      </c>
      <c r="B31" s="530">
        <v>1999</v>
      </c>
      <c r="C31" s="531">
        <v>2000</v>
      </c>
      <c r="D31" s="870">
        <v>2001</v>
      </c>
      <c r="E31" s="560">
        <v>2002</v>
      </c>
      <c r="F31" s="561">
        <v>1999</v>
      </c>
      <c r="G31" s="562">
        <v>2000</v>
      </c>
      <c r="H31" s="562">
        <v>2001</v>
      </c>
      <c r="I31" s="563">
        <v>2002</v>
      </c>
    </row>
    <row r="32" spans="1:9" s="42" customFormat="1" ht="15" customHeight="1" x14ac:dyDescent="0.2">
      <c r="A32" s="55" t="s">
        <v>421</v>
      </c>
      <c r="B32" s="407">
        <v>5019</v>
      </c>
      <c r="C32" s="194">
        <v>5944</v>
      </c>
      <c r="D32" s="473">
        <v>5616</v>
      </c>
      <c r="E32" s="473">
        <v>5977</v>
      </c>
      <c r="F32" s="73">
        <v>28095.55</v>
      </c>
      <c r="G32" s="73">
        <v>34440.5</v>
      </c>
      <c r="H32" s="73">
        <v>31247.15</v>
      </c>
      <c r="I32" s="73">
        <v>27878</v>
      </c>
    </row>
    <row r="33" spans="1:9" s="42" customFormat="1" ht="15" customHeight="1" x14ac:dyDescent="0.2">
      <c r="A33" s="55" t="s">
        <v>422</v>
      </c>
      <c r="B33" s="407">
        <v>4505</v>
      </c>
      <c r="C33" s="70">
        <v>5428</v>
      </c>
      <c r="D33" s="473">
        <v>5037</v>
      </c>
      <c r="E33" s="473">
        <v>5136</v>
      </c>
      <c r="F33" s="73">
        <v>22800.35</v>
      </c>
      <c r="G33" s="73">
        <v>27562.45</v>
      </c>
      <c r="H33" s="73">
        <v>24729.599999999999</v>
      </c>
      <c r="I33" s="73">
        <v>23106.5</v>
      </c>
    </row>
    <row r="34" spans="1:9" s="42" customFormat="1" ht="15" customHeight="1" x14ac:dyDescent="0.2">
      <c r="A34" s="55" t="s">
        <v>423</v>
      </c>
      <c r="B34" s="407">
        <v>5504</v>
      </c>
      <c r="C34" s="70">
        <v>5817</v>
      </c>
      <c r="D34" s="473">
        <v>6459</v>
      </c>
      <c r="E34" s="473">
        <v>5934</v>
      </c>
      <c r="F34" s="73">
        <v>29338.5</v>
      </c>
      <c r="G34" s="73">
        <v>30990.65</v>
      </c>
      <c r="H34" s="73">
        <v>28835.3</v>
      </c>
      <c r="I34" s="73">
        <v>24019.85</v>
      </c>
    </row>
    <row r="35" spans="1:9" s="42" customFormat="1" ht="15" customHeight="1" x14ac:dyDescent="0.2">
      <c r="A35" s="55" t="s">
        <v>424</v>
      </c>
      <c r="B35" s="407">
        <v>5181</v>
      </c>
      <c r="C35" s="70">
        <v>4513</v>
      </c>
      <c r="D35" s="473">
        <v>4844</v>
      </c>
      <c r="E35" s="473">
        <v>5607</v>
      </c>
      <c r="F35" s="73">
        <v>27771.5</v>
      </c>
      <c r="G35" s="73">
        <v>25713.9</v>
      </c>
      <c r="H35" s="73">
        <v>30660.15</v>
      </c>
      <c r="I35" s="73">
        <v>33072.800000000003</v>
      </c>
    </row>
    <row r="36" spans="1:9" s="42" customFormat="1" ht="15" customHeight="1" x14ac:dyDescent="0.2">
      <c r="A36" s="55" t="s">
        <v>425</v>
      </c>
      <c r="B36" s="407">
        <v>7617</v>
      </c>
      <c r="C36" s="70">
        <v>7193</v>
      </c>
      <c r="D36" s="473">
        <v>8834</v>
      </c>
      <c r="E36" s="473">
        <v>6274</v>
      </c>
      <c r="F36" s="73">
        <v>47491.199999999997</v>
      </c>
      <c r="G36" s="73">
        <v>36245.4</v>
      </c>
      <c r="H36" s="73">
        <v>44868.9</v>
      </c>
      <c r="I36" s="73">
        <v>32921.699999999997</v>
      </c>
    </row>
    <row r="37" spans="1:9" s="42" customFormat="1" ht="15" customHeight="1" x14ac:dyDescent="0.2">
      <c r="A37" s="55" t="s">
        <v>426</v>
      </c>
      <c r="B37" s="407">
        <v>7844</v>
      </c>
      <c r="C37" s="70">
        <v>12840</v>
      </c>
      <c r="D37" s="473">
        <v>10258</v>
      </c>
      <c r="E37" s="473">
        <v>18160</v>
      </c>
      <c r="F37" s="73">
        <v>34746</v>
      </c>
      <c r="G37" s="73">
        <v>52097.05</v>
      </c>
      <c r="H37" s="73">
        <v>41397.300000000003</v>
      </c>
      <c r="I37" s="73">
        <v>68397.45</v>
      </c>
    </row>
    <row r="38" spans="1:9" s="42" customFormat="1" ht="15" customHeight="1" x14ac:dyDescent="0.2">
      <c r="A38" s="55" t="s">
        <v>427</v>
      </c>
      <c r="B38" s="407">
        <v>15610</v>
      </c>
      <c r="C38" s="70">
        <v>8603</v>
      </c>
      <c r="D38" s="473">
        <v>13771</v>
      </c>
      <c r="E38" s="473">
        <v>11733</v>
      </c>
      <c r="F38" s="73">
        <v>54897.65</v>
      </c>
      <c r="G38" s="73">
        <v>31918.15</v>
      </c>
      <c r="H38" s="73">
        <v>53149.15</v>
      </c>
      <c r="I38" s="73">
        <v>42993.2</v>
      </c>
    </row>
    <row r="39" spans="1:9" s="42" customFormat="1" ht="15" customHeight="1" x14ac:dyDescent="0.2">
      <c r="A39" s="55" t="s">
        <v>428</v>
      </c>
      <c r="B39" s="407">
        <v>8050</v>
      </c>
      <c r="C39" s="70">
        <v>14185</v>
      </c>
      <c r="D39" s="473">
        <v>12245</v>
      </c>
      <c r="E39" s="473">
        <v>8937</v>
      </c>
      <c r="F39" s="73">
        <v>29129.85</v>
      </c>
      <c r="G39" s="73">
        <v>51774.65</v>
      </c>
      <c r="H39" s="73">
        <v>45665.9</v>
      </c>
      <c r="I39" s="73">
        <v>34010.300000000003</v>
      </c>
    </row>
    <row r="40" spans="1:9" s="42" customFormat="1" ht="15" customHeight="1" x14ac:dyDescent="0.2">
      <c r="A40" s="55" t="s">
        <v>429</v>
      </c>
      <c r="B40" s="407">
        <v>5749</v>
      </c>
      <c r="C40" s="70">
        <v>2842</v>
      </c>
      <c r="D40" s="473">
        <v>2118</v>
      </c>
      <c r="E40" s="473">
        <v>2495</v>
      </c>
      <c r="F40" s="73">
        <v>22127.1</v>
      </c>
      <c r="G40" s="73">
        <v>10110.25</v>
      </c>
      <c r="H40" s="73">
        <v>8605.7000000000007</v>
      </c>
      <c r="I40" s="73">
        <v>10625.85</v>
      </c>
    </row>
    <row r="41" spans="1:9" s="42" customFormat="1" ht="15" customHeight="1" x14ac:dyDescent="0.2">
      <c r="A41" s="55" t="s">
        <v>430</v>
      </c>
      <c r="B41" s="407">
        <v>4136</v>
      </c>
      <c r="C41" s="70">
        <v>4516</v>
      </c>
      <c r="D41" s="473">
        <v>4247</v>
      </c>
      <c r="E41" s="473">
        <v>4990</v>
      </c>
      <c r="F41" s="73">
        <v>20010.3</v>
      </c>
      <c r="G41" s="73">
        <v>23825.599999999999</v>
      </c>
      <c r="H41" s="73">
        <v>22719.95</v>
      </c>
      <c r="I41" s="73">
        <v>24889.35</v>
      </c>
    </row>
    <row r="42" spans="1:9" s="42" customFormat="1" ht="15" customHeight="1" x14ac:dyDescent="0.2">
      <c r="A42" s="55" t="s">
        <v>431</v>
      </c>
      <c r="B42" s="407">
        <v>4793</v>
      </c>
      <c r="C42" s="70">
        <v>5062</v>
      </c>
      <c r="D42" s="473">
        <v>4560</v>
      </c>
      <c r="E42" s="473">
        <v>5271</v>
      </c>
      <c r="F42" s="73">
        <v>26163.55</v>
      </c>
      <c r="G42" s="73">
        <v>27307</v>
      </c>
      <c r="H42" s="73">
        <v>23806.3</v>
      </c>
      <c r="I42" s="73">
        <v>26691.8</v>
      </c>
    </row>
    <row r="43" spans="1:9" s="42" customFormat="1" ht="15" customHeight="1" thickBot="1" x14ac:dyDescent="0.25">
      <c r="A43" s="74" t="s">
        <v>432</v>
      </c>
      <c r="B43" s="408">
        <v>3880</v>
      </c>
      <c r="C43" s="144">
        <v>4166</v>
      </c>
      <c r="D43" s="474">
        <v>3755</v>
      </c>
      <c r="E43" s="474">
        <v>4127</v>
      </c>
      <c r="F43" s="75">
        <v>26598.400000000001</v>
      </c>
      <c r="G43" s="75">
        <v>28787.3</v>
      </c>
      <c r="H43" s="75">
        <v>27391</v>
      </c>
      <c r="I43" s="75">
        <v>29447.5</v>
      </c>
    </row>
    <row r="44" spans="1:9" s="42" customFormat="1" ht="15" customHeight="1" x14ac:dyDescent="0.2">
      <c r="A44" s="553" t="s">
        <v>49</v>
      </c>
      <c r="B44" s="555">
        <f t="shared" ref="B44:I44" si="0">SUM(B32:B43)</f>
        <v>77888</v>
      </c>
      <c r="C44" s="554">
        <f t="shared" si="0"/>
        <v>81109</v>
      </c>
      <c r="D44" s="556">
        <f t="shared" si="0"/>
        <v>81744</v>
      </c>
      <c r="E44" s="556">
        <f t="shared" si="0"/>
        <v>84641</v>
      </c>
      <c r="F44" s="557">
        <f t="shared" si="0"/>
        <v>369169.94999999995</v>
      </c>
      <c r="G44" s="557">
        <f t="shared" si="0"/>
        <v>380772.89999999997</v>
      </c>
      <c r="H44" s="557">
        <f t="shared" si="0"/>
        <v>383076.4</v>
      </c>
      <c r="I44" s="557">
        <f t="shared" si="0"/>
        <v>378054.29999999993</v>
      </c>
    </row>
  </sheetData>
  <phoneticPr fontId="15" type="noConversion"/>
  <pageMargins left="0.31496062992125984" right="0.51181102362204722" top="0.78740157480314965" bottom="0.74803149606299213" header="0.51181102362204722" footer="0.39370078740157483"/>
  <pageSetup paperSize="9" orientation="portrait" r:id="rId1"/>
  <headerFooter alignWithMargins="0">
    <oddFooter>&amp;C&amp;A</oddFooter>
  </headerFooter>
  <drawing r:id="rId2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269C9-D3A8-4F5B-B924-D08B62AB5657}">
  <dimension ref="A1:S45"/>
  <sheetViews>
    <sheetView workbookViewId="0">
      <selection activeCell="G61" sqref="G61"/>
    </sheetView>
  </sheetViews>
  <sheetFormatPr baseColWidth="10" defaultRowHeight="12.75" x14ac:dyDescent="0.2"/>
  <cols>
    <col min="1" max="1" width="13.7109375" customWidth="1"/>
    <col min="2" max="2" width="12.7109375" customWidth="1"/>
    <col min="3" max="3" width="12.140625" customWidth="1"/>
    <col min="5" max="5" width="14.7109375" customWidth="1"/>
    <col min="6" max="6" width="22.28515625" customWidth="1"/>
    <col min="7" max="7" width="12.42578125" customWidth="1"/>
  </cols>
  <sheetData>
    <row r="1" spans="1:19" ht="15" x14ac:dyDescent="0.25">
      <c r="A1" s="170" t="s">
        <v>635</v>
      </c>
      <c r="B1" s="170"/>
      <c r="C1" s="170"/>
      <c r="D1" s="170"/>
      <c r="E1" s="171" t="s">
        <v>636</v>
      </c>
      <c r="H1" s="170" t="s">
        <v>637</v>
      </c>
      <c r="I1" s="170"/>
      <c r="J1" s="170"/>
      <c r="M1" s="178"/>
      <c r="N1" s="177"/>
      <c r="O1" s="177"/>
      <c r="R1" s="171"/>
    </row>
    <row r="2" spans="1:19" ht="15" x14ac:dyDescent="0.25">
      <c r="A2" s="170"/>
      <c r="B2" s="170"/>
      <c r="C2" s="170"/>
      <c r="D2" s="170"/>
      <c r="E2" s="171"/>
      <c r="H2" s="170"/>
      <c r="I2" s="170"/>
      <c r="J2" s="170"/>
      <c r="M2" s="178"/>
      <c r="N2" s="177"/>
      <c r="O2" s="177"/>
    </row>
    <row r="3" spans="1:19" ht="15" x14ac:dyDescent="0.25">
      <c r="A3" s="170"/>
      <c r="B3" s="170"/>
      <c r="C3" s="170"/>
      <c r="D3" s="170"/>
      <c r="E3" s="172"/>
      <c r="H3" t="s">
        <v>240</v>
      </c>
      <c r="M3" s="178"/>
      <c r="N3" s="177"/>
      <c r="O3" s="177"/>
    </row>
    <row r="4" spans="1:19" x14ac:dyDescent="0.2">
      <c r="A4" s="173"/>
      <c r="I4" s="175" t="s">
        <v>638</v>
      </c>
      <c r="J4" s="175" t="s">
        <v>639</v>
      </c>
      <c r="M4" s="12"/>
      <c r="O4" s="182"/>
      <c r="P4" s="183"/>
      <c r="Q4" s="183"/>
      <c r="R4" s="26"/>
    </row>
    <row r="5" spans="1:19" ht="14.25" x14ac:dyDescent="0.2">
      <c r="A5" s="12" t="s">
        <v>640</v>
      </c>
      <c r="B5" s="174" t="s">
        <v>641</v>
      </c>
      <c r="C5" s="174" t="s">
        <v>642</v>
      </c>
      <c r="D5" s="174" t="s">
        <v>643</v>
      </c>
      <c r="E5" s="183" t="s">
        <v>644</v>
      </c>
      <c r="G5">
        <v>86</v>
      </c>
      <c r="H5" s="172">
        <v>87</v>
      </c>
      <c r="I5" s="172">
        <v>177</v>
      </c>
      <c r="J5" s="172">
        <v>52</v>
      </c>
      <c r="M5" s="12"/>
      <c r="N5" s="183"/>
      <c r="O5" s="183"/>
      <c r="P5" s="183"/>
      <c r="Q5" s="183"/>
      <c r="R5" s="183"/>
      <c r="S5" s="174"/>
    </row>
    <row r="6" spans="1:19" ht="14.25" x14ac:dyDescent="0.2">
      <c r="A6" t="s">
        <v>645</v>
      </c>
      <c r="B6" s="176">
        <v>194</v>
      </c>
      <c r="C6" s="176">
        <v>541</v>
      </c>
      <c r="D6" s="176">
        <v>311</v>
      </c>
      <c r="E6" s="177">
        <f t="shared" ref="E6:E16" si="0">D6+C6+B6</f>
        <v>1046</v>
      </c>
      <c r="G6">
        <v>87</v>
      </c>
      <c r="H6" s="172">
        <v>88</v>
      </c>
      <c r="I6" s="172">
        <v>185</v>
      </c>
      <c r="J6" s="172">
        <v>52</v>
      </c>
      <c r="M6" s="12"/>
      <c r="N6" s="183"/>
      <c r="O6" s="183"/>
      <c r="P6" s="183"/>
      <c r="Q6" s="183"/>
      <c r="R6" s="175"/>
    </row>
    <row r="7" spans="1:19" ht="14.25" x14ac:dyDescent="0.2">
      <c r="A7" t="s">
        <v>646</v>
      </c>
      <c r="B7" s="176">
        <v>203</v>
      </c>
      <c r="C7" s="176">
        <v>563</v>
      </c>
      <c r="D7" s="176">
        <v>254</v>
      </c>
      <c r="E7" s="177">
        <f t="shared" si="0"/>
        <v>1020</v>
      </c>
      <c r="G7">
        <v>88</v>
      </c>
      <c r="H7" s="172">
        <v>89</v>
      </c>
      <c r="I7" s="172">
        <v>168</v>
      </c>
      <c r="J7" s="172">
        <v>77</v>
      </c>
      <c r="N7" s="177"/>
      <c r="O7" s="177"/>
      <c r="R7" s="184"/>
      <c r="S7" s="185"/>
    </row>
    <row r="8" spans="1:19" ht="14.25" x14ac:dyDescent="0.2">
      <c r="A8" t="s">
        <v>647</v>
      </c>
      <c r="B8" s="176">
        <v>202</v>
      </c>
      <c r="C8" s="176">
        <v>560</v>
      </c>
      <c r="D8" s="176">
        <v>219</v>
      </c>
      <c r="E8" s="177">
        <f t="shared" si="0"/>
        <v>981</v>
      </c>
      <c r="G8">
        <v>89</v>
      </c>
      <c r="H8" s="172">
        <v>90</v>
      </c>
      <c r="I8" s="172">
        <v>192</v>
      </c>
      <c r="J8" s="172">
        <v>71</v>
      </c>
      <c r="N8" s="177"/>
      <c r="O8" s="177"/>
      <c r="R8" s="184"/>
      <c r="S8" s="185"/>
    </row>
    <row r="9" spans="1:19" ht="14.25" x14ac:dyDescent="0.2">
      <c r="A9" t="s">
        <v>648</v>
      </c>
      <c r="B9" s="176">
        <v>182</v>
      </c>
      <c r="C9" s="176">
        <v>556</v>
      </c>
      <c r="D9" s="176">
        <v>223</v>
      </c>
      <c r="E9" s="177">
        <f t="shared" si="0"/>
        <v>961</v>
      </c>
      <c r="G9">
        <v>90</v>
      </c>
      <c r="H9" s="172">
        <v>91</v>
      </c>
      <c r="I9" s="172">
        <v>196</v>
      </c>
      <c r="J9" s="172">
        <v>74</v>
      </c>
    </row>
    <row r="10" spans="1:19" ht="14.25" x14ac:dyDescent="0.2">
      <c r="A10" t="s">
        <v>649</v>
      </c>
      <c r="B10" s="176">
        <v>180</v>
      </c>
      <c r="C10" s="176">
        <v>589</v>
      </c>
      <c r="D10" s="176">
        <v>255</v>
      </c>
      <c r="E10" s="177">
        <f t="shared" si="0"/>
        <v>1024</v>
      </c>
      <c r="G10">
        <v>91</v>
      </c>
      <c r="H10" s="172">
        <v>92</v>
      </c>
      <c r="I10" s="172">
        <v>208</v>
      </c>
      <c r="J10" s="172">
        <v>74</v>
      </c>
    </row>
    <row r="11" spans="1:19" ht="14.25" x14ac:dyDescent="0.2">
      <c r="A11" t="s">
        <v>650</v>
      </c>
      <c r="B11" s="176">
        <v>162</v>
      </c>
      <c r="C11" s="176">
        <v>589</v>
      </c>
      <c r="D11" s="176">
        <v>225</v>
      </c>
      <c r="E11" s="177">
        <f t="shared" si="0"/>
        <v>976</v>
      </c>
      <c r="G11">
        <v>92</v>
      </c>
      <c r="H11" s="172">
        <v>93</v>
      </c>
      <c r="I11" s="172">
        <v>197</v>
      </c>
      <c r="J11" s="172">
        <v>70</v>
      </c>
    </row>
    <row r="12" spans="1:19" ht="14.25" x14ac:dyDescent="0.2">
      <c r="A12" t="s">
        <v>651</v>
      </c>
      <c r="B12" s="176">
        <v>186</v>
      </c>
      <c r="C12" s="176">
        <v>573</v>
      </c>
      <c r="D12" s="176">
        <v>243</v>
      </c>
      <c r="E12" s="177">
        <f t="shared" si="0"/>
        <v>1002</v>
      </c>
      <c r="G12">
        <v>93</v>
      </c>
      <c r="H12" s="172">
        <v>94</v>
      </c>
      <c r="I12" s="172">
        <v>188</v>
      </c>
      <c r="J12" s="172">
        <v>67</v>
      </c>
    </row>
    <row r="13" spans="1:19" ht="14.25" x14ac:dyDescent="0.2">
      <c r="A13" t="s">
        <v>652</v>
      </c>
      <c r="B13" s="176">
        <v>182</v>
      </c>
      <c r="C13" s="176">
        <v>587</v>
      </c>
      <c r="D13" s="176">
        <v>249</v>
      </c>
      <c r="E13" s="177">
        <f t="shared" si="0"/>
        <v>1018</v>
      </c>
      <c r="G13">
        <v>94</v>
      </c>
      <c r="H13" s="172">
        <v>95</v>
      </c>
      <c r="I13" s="172">
        <v>197</v>
      </c>
      <c r="J13" s="172">
        <v>72</v>
      </c>
    </row>
    <row r="14" spans="1:19" ht="14.25" x14ac:dyDescent="0.2">
      <c r="A14" t="s">
        <v>158</v>
      </c>
      <c r="B14" s="176">
        <v>182</v>
      </c>
      <c r="C14" s="176">
        <v>593</v>
      </c>
      <c r="D14" s="176">
        <v>242</v>
      </c>
      <c r="E14" s="177">
        <f t="shared" si="0"/>
        <v>1017</v>
      </c>
      <c r="G14">
        <v>95</v>
      </c>
      <c r="H14" s="172">
        <v>96</v>
      </c>
      <c r="I14" s="172">
        <v>217</v>
      </c>
      <c r="J14" s="172">
        <v>69</v>
      </c>
    </row>
    <row r="15" spans="1:19" ht="14.25" x14ac:dyDescent="0.2">
      <c r="A15" t="s">
        <v>159</v>
      </c>
      <c r="B15" s="176">
        <v>208</v>
      </c>
      <c r="C15" s="176">
        <v>571</v>
      </c>
      <c r="D15" s="176">
        <v>269</v>
      </c>
      <c r="E15" s="177">
        <f t="shared" si="0"/>
        <v>1048</v>
      </c>
      <c r="G15">
        <v>96</v>
      </c>
      <c r="H15" s="172">
        <v>97</v>
      </c>
      <c r="I15" s="172">
        <v>192</v>
      </c>
      <c r="J15" s="172">
        <v>82</v>
      </c>
    </row>
    <row r="16" spans="1:19" ht="14.25" x14ac:dyDescent="0.2">
      <c r="A16" t="s">
        <v>160</v>
      </c>
      <c r="B16" s="176">
        <v>207</v>
      </c>
      <c r="C16" s="176">
        <v>582</v>
      </c>
      <c r="D16" s="176">
        <v>288</v>
      </c>
      <c r="E16" s="177">
        <f t="shared" si="0"/>
        <v>1077</v>
      </c>
      <c r="G16">
        <v>97</v>
      </c>
      <c r="H16" s="172">
        <v>98</v>
      </c>
      <c r="I16" s="172">
        <v>177</v>
      </c>
      <c r="J16" s="172">
        <v>94</v>
      </c>
    </row>
    <row r="17" spans="1:10" ht="14.25" x14ac:dyDescent="0.2">
      <c r="A17" t="s">
        <v>161</v>
      </c>
      <c r="B17" s="176">
        <v>224</v>
      </c>
      <c r="C17" s="176">
        <v>607</v>
      </c>
      <c r="D17" s="176">
        <v>288</v>
      </c>
      <c r="E17" s="177">
        <v>1119</v>
      </c>
      <c r="G17">
        <v>98</v>
      </c>
      <c r="H17" s="172">
        <v>99</v>
      </c>
      <c r="I17" s="172">
        <v>168</v>
      </c>
      <c r="J17" s="172">
        <v>88</v>
      </c>
    </row>
    <row r="18" spans="1:10" ht="14.25" x14ac:dyDescent="0.2">
      <c r="A18" t="s">
        <v>162</v>
      </c>
      <c r="B18" s="176">
        <v>207</v>
      </c>
      <c r="C18" s="176">
        <v>647</v>
      </c>
      <c r="D18" s="176">
        <v>309</v>
      </c>
      <c r="E18" s="177">
        <v>1163</v>
      </c>
      <c r="G18">
        <v>99</v>
      </c>
      <c r="H18" s="757">
        <v>0</v>
      </c>
      <c r="I18" s="172">
        <v>147</v>
      </c>
      <c r="J18" s="172">
        <v>63</v>
      </c>
    </row>
    <row r="19" spans="1:10" ht="14.25" x14ac:dyDescent="0.2">
      <c r="A19" t="s">
        <v>163</v>
      </c>
      <c r="B19" s="176">
        <v>222</v>
      </c>
      <c r="C19" s="176">
        <v>647</v>
      </c>
      <c r="D19" s="176">
        <v>306</v>
      </c>
      <c r="E19" s="177">
        <v>1175</v>
      </c>
      <c r="G19" s="406">
        <v>0</v>
      </c>
      <c r="H19" s="757">
        <v>1</v>
      </c>
      <c r="I19" s="172">
        <v>130</v>
      </c>
      <c r="J19" s="172">
        <v>52</v>
      </c>
    </row>
    <row r="20" spans="1:10" ht="14.25" x14ac:dyDescent="0.2">
      <c r="A20" t="s">
        <v>742</v>
      </c>
      <c r="B20" s="176">
        <v>215</v>
      </c>
      <c r="C20" s="176">
        <v>653</v>
      </c>
      <c r="D20" s="176">
        <v>304</v>
      </c>
      <c r="E20" s="177">
        <v>1172</v>
      </c>
      <c r="G20" s="406">
        <v>1</v>
      </c>
      <c r="H20" s="757">
        <v>2</v>
      </c>
      <c r="I20" s="172">
        <v>119</v>
      </c>
      <c r="J20" s="172">
        <v>48</v>
      </c>
    </row>
    <row r="21" spans="1:10" ht="14.25" x14ac:dyDescent="0.2">
      <c r="A21" s="876">
        <v>0.5</v>
      </c>
      <c r="B21" s="176">
        <v>217</v>
      </c>
      <c r="C21" s="176">
        <v>712</v>
      </c>
      <c r="D21" s="176">
        <v>301</v>
      </c>
      <c r="E21" s="177">
        <v>1230</v>
      </c>
    </row>
    <row r="24" spans="1:10" x14ac:dyDescent="0.2">
      <c r="A24" t="s">
        <v>825</v>
      </c>
    </row>
    <row r="25" spans="1:10" ht="15" x14ac:dyDescent="0.25">
      <c r="A25" t="s">
        <v>675</v>
      </c>
      <c r="B25" s="877">
        <v>0.46</v>
      </c>
      <c r="F25" s="178"/>
      <c r="G25" s="177"/>
      <c r="H25" s="177"/>
      <c r="J25" s="171"/>
    </row>
    <row r="26" spans="1:10" x14ac:dyDescent="0.2">
      <c r="A26" t="s">
        <v>674</v>
      </c>
      <c r="B26" s="877">
        <v>0.54</v>
      </c>
      <c r="G26" s="177"/>
      <c r="H26" s="177"/>
    </row>
    <row r="27" spans="1:10" x14ac:dyDescent="0.2">
      <c r="F27" s="12"/>
      <c r="G27" s="174"/>
      <c r="H27" s="174"/>
      <c r="I27" s="175"/>
      <c r="J27" s="175"/>
    </row>
    <row r="28" spans="1:10" x14ac:dyDescent="0.2">
      <c r="G28" s="174"/>
      <c r="H28" s="174"/>
      <c r="I28" s="175"/>
      <c r="J28" s="175"/>
    </row>
    <row r="29" spans="1:10" x14ac:dyDescent="0.2">
      <c r="G29" s="177"/>
      <c r="H29" s="177"/>
      <c r="J29" s="179"/>
    </row>
    <row r="30" spans="1:10" x14ac:dyDescent="0.2">
      <c r="G30" s="177"/>
      <c r="H30" s="177"/>
      <c r="J30" s="179"/>
    </row>
    <row r="31" spans="1:10" x14ac:dyDescent="0.2">
      <c r="G31" s="177"/>
      <c r="H31" s="177"/>
      <c r="J31" s="179"/>
    </row>
    <row r="32" spans="1:10" x14ac:dyDescent="0.2">
      <c r="G32" s="177"/>
      <c r="H32" s="177"/>
      <c r="J32" s="179"/>
    </row>
    <row r="33" spans="6:10" x14ac:dyDescent="0.2">
      <c r="G33" s="177"/>
      <c r="H33" s="177"/>
      <c r="J33" s="179"/>
    </row>
    <row r="34" spans="6:10" x14ac:dyDescent="0.2">
      <c r="G34" s="177"/>
      <c r="H34" s="177"/>
      <c r="J34" s="179"/>
    </row>
    <row r="35" spans="6:10" x14ac:dyDescent="0.2">
      <c r="G35" s="177"/>
      <c r="H35" s="177"/>
      <c r="J35" s="179"/>
    </row>
    <row r="36" spans="6:10" x14ac:dyDescent="0.2">
      <c r="G36" s="177"/>
      <c r="H36" s="177"/>
      <c r="J36" s="179"/>
    </row>
    <row r="37" spans="6:10" x14ac:dyDescent="0.2">
      <c r="G37" s="177"/>
      <c r="H37" s="177"/>
      <c r="J37" s="179"/>
    </row>
    <row r="38" spans="6:10" x14ac:dyDescent="0.2">
      <c r="G38" s="177"/>
      <c r="H38" s="177"/>
      <c r="J38" s="179"/>
    </row>
    <row r="39" spans="6:10" x14ac:dyDescent="0.2">
      <c r="G39" s="177"/>
      <c r="H39" s="177"/>
      <c r="J39" s="179"/>
    </row>
    <row r="40" spans="6:10" x14ac:dyDescent="0.2">
      <c r="G40" s="177"/>
      <c r="H40" s="177"/>
      <c r="J40" s="179"/>
    </row>
    <row r="41" spans="6:10" x14ac:dyDescent="0.2">
      <c r="G41" s="177"/>
      <c r="H41" s="177"/>
      <c r="J41" s="179"/>
    </row>
    <row r="42" spans="6:10" x14ac:dyDescent="0.2">
      <c r="F42" s="12"/>
      <c r="G42" s="174"/>
      <c r="H42" s="174"/>
      <c r="I42" s="12"/>
      <c r="J42" s="179"/>
    </row>
    <row r="43" spans="6:10" x14ac:dyDescent="0.2">
      <c r="F43" s="12"/>
      <c r="G43" s="174"/>
      <c r="H43" s="174"/>
      <c r="I43" s="12"/>
      <c r="J43" s="179"/>
    </row>
    <row r="44" spans="6:10" x14ac:dyDescent="0.2">
      <c r="F44" s="12"/>
      <c r="G44" s="174"/>
      <c r="H44" s="174"/>
      <c r="I44" s="12"/>
      <c r="J44" s="179"/>
    </row>
    <row r="45" spans="6:10" x14ac:dyDescent="0.2">
      <c r="F45" s="12"/>
      <c r="G45" s="180"/>
      <c r="H45" s="180"/>
      <c r="I45" s="181"/>
      <c r="J45" s="179"/>
    </row>
  </sheetData>
  <phoneticPr fontId="15" type="noConversion"/>
  <pageMargins left="0.31496062992125984" right="0.51181102362204722" top="0.78740157480314965" bottom="0.74803149606299213" header="0.51181102362204722" footer="0.39370078740157483"/>
  <pageSetup paperSize="9" orientation="portrait" r:id="rId1"/>
  <headerFooter alignWithMargins="0">
    <oddFooter>&amp;C&amp;A</oddFooter>
  </headerFooter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34D2EE-C059-438B-9197-5A863F56005A}">
  <dimension ref="A21:M54"/>
  <sheetViews>
    <sheetView topLeftCell="A24" workbookViewId="0">
      <selection activeCell="I31" sqref="I31"/>
    </sheetView>
  </sheetViews>
  <sheetFormatPr baseColWidth="10" defaultRowHeight="12.75" x14ac:dyDescent="0.2"/>
  <cols>
    <col min="1" max="1" width="23.140625" customWidth="1"/>
    <col min="2" max="6" width="12.7109375" customWidth="1"/>
    <col min="7" max="7" width="11.7109375" customWidth="1"/>
  </cols>
  <sheetData>
    <row r="21" spans="1:13" s="42" customFormat="1" ht="15" customHeight="1" x14ac:dyDescent="0.2">
      <c r="A21"/>
      <c r="B21"/>
      <c r="C21"/>
      <c r="D21"/>
      <c r="E21"/>
      <c r="F21"/>
    </row>
    <row r="22" spans="1:13" s="42" customFormat="1" ht="15" customHeight="1" x14ac:dyDescent="0.2">
      <c r="A22" s="188"/>
      <c r="B22" s="8"/>
      <c r="D22" s="189"/>
    </row>
    <row r="23" spans="1:13" s="42" customFormat="1" ht="15" customHeight="1" x14ac:dyDescent="0.2">
      <c r="A23"/>
      <c r="B23"/>
      <c r="C23"/>
      <c r="D23"/>
      <c r="E23"/>
      <c r="F23"/>
    </row>
    <row r="24" spans="1:13" s="42" customFormat="1" ht="15" customHeight="1" x14ac:dyDescent="0.2">
      <c r="A24"/>
      <c r="B24"/>
      <c r="C24"/>
      <c r="D24"/>
      <c r="E24"/>
      <c r="F24"/>
    </row>
    <row r="25" spans="1:13" s="42" customFormat="1" ht="15" customHeight="1" x14ac:dyDescent="0.2">
      <c r="A25"/>
      <c r="B25"/>
      <c r="C25"/>
      <c r="D25"/>
      <c r="E25"/>
      <c r="F25"/>
    </row>
    <row r="26" spans="1:13" s="42" customFormat="1" ht="15" customHeight="1" x14ac:dyDescent="0.2">
      <c r="A26"/>
      <c r="B26"/>
      <c r="C26"/>
      <c r="D26"/>
      <c r="E26"/>
      <c r="F26"/>
    </row>
    <row r="27" spans="1:13" s="42" customFormat="1" ht="15" customHeight="1" x14ac:dyDescent="0.2">
      <c r="A27"/>
      <c r="B27"/>
      <c r="C27"/>
      <c r="D27"/>
      <c r="E27"/>
      <c r="F27"/>
    </row>
    <row r="28" spans="1:13" s="42" customFormat="1" ht="15" customHeight="1" x14ac:dyDescent="0.2">
      <c r="A28"/>
      <c r="B28"/>
      <c r="C28"/>
      <c r="D28"/>
      <c r="E28"/>
      <c r="F28"/>
    </row>
    <row r="29" spans="1:13" s="42" customFormat="1" ht="15" customHeight="1" x14ac:dyDescent="0.2">
      <c r="A29"/>
      <c r="B29"/>
      <c r="C29"/>
      <c r="D29"/>
      <c r="E29"/>
      <c r="F29"/>
      <c r="H29"/>
      <c r="I29"/>
      <c r="J29"/>
      <c r="K29"/>
      <c r="L29"/>
      <c r="M29"/>
    </row>
    <row r="30" spans="1:13" s="42" customFormat="1" ht="15" customHeight="1" x14ac:dyDescent="0.2">
      <c r="A30"/>
      <c r="B30"/>
      <c r="C30"/>
      <c r="D30"/>
      <c r="E30"/>
      <c r="F30"/>
      <c r="H30"/>
      <c r="I30"/>
      <c r="J30"/>
      <c r="K30"/>
      <c r="L30"/>
      <c r="M30"/>
    </row>
    <row r="31" spans="1:13" s="42" customFormat="1" ht="15" customHeight="1" x14ac:dyDescent="0.2">
      <c r="A31"/>
      <c r="B31"/>
      <c r="C31"/>
      <c r="D31"/>
      <c r="E31"/>
      <c r="F31"/>
      <c r="H31"/>
      <c r="I31"/>
      <c r="J31"/>
      <c r="K31"/>
      <c r="L31"/>
      <c r="M31"/>
    </row>
    <row r="32" spans="1:13" s="42" customFormat="1" ht="15" customHeight="1" x14ac:dyDescent="0.2">
      <c r="A32"/>
      <c r="B32"/>
      <c r="C32"/>
      <c r="D32"/>
      <c r="E32"/>
      <c r="F32"/>
      <c r="H32"/>
      <c r="I32"/>
      <c r="J32"/>
      <c r="K32"/>
      <c r="L32"/>
      <c r="M32"/>
    </row>
    <row r="33" spans="1:13" s="42" customFormat="1" ht="15" customHeight="1" x14ac:dyDescent="0.2">
      <c r="A33"/>
      <c r="B33"/>
      <c r="C33"/>
      <c r="D33"/>
      <c r="E33"/>
      <c r="F33"/>
      <c r="H33"/>
      <c r="I33"/>
      <c r="J33"/>
      <c r="K33"/>
      <c r="L33"/>
      <c r="M33"/>
    </row>
    <row r="34" spans="1:13" s="42" customFormat="1" ht="15" customHeight="1" x14ac:dyDescent="0.2">
      <c r="A34"/>
      <c r="B34"/>
      <c r="C34"/>
      <c r="D34"/>
      <c r="E34"/>
      <c r="F34"/>
      <c r="H34"/>
      <c r="I34"/>
      <c r="J34"/>
      <c r="K34"/>
      <c r="L34"/>
      <c r="M34"/>
    </row>
    <row r="35" spans="1:13" s="42" customFormat="1" ht="15" customHeight="1" x14ac:dyDescent="0.2">
      <c r="A35"/>
      <c r="B35"/>
      <c r="C35"/>
      <c r="D35"/>
      <c r="E35"/>
      <c r="F35"/>
      <c r="H35"/>
      <c r="I35"/>
      <c r="J35"/>
      <c r="K35"/>
      <c r="L35"/>
      <c r="M35"/>
    </row>
    <row r="36" spans="1:13" s="42" customFormat="1" ht="15" customHeight="1" x14ac:dyDescent="0.2">
      <c r="A36"/>
      <c r="B36"/>
      <c r="C36"/>
      <c r="D36"/>
      <c r="E36"/>
      <c r="F36"/>
      <c r="H36"/>
      <c r="I36"/>
      <c r="J36"/>
      <c r="K36"/>
      <c r="L36"/>
      <c r="M36"/>
    </row>
    <row r="37" spans="1:13" s="42" customFormat="1" ht="15" customHeight="1" x14ac:dyDescent="0.2">
      <c r="A37"/>
      <c r="B37"/>
      <c r="C37"/>
      <c r="D37"/>
      <c r="E37"/>
      <c r="F37"/>
      <c r="H37"/>
      <c r="I37"/>
      <c r="J37"/>
      <c r="K37"/>
      <c r="L37"/>
      <c r="M37"/>
    </row>
    <row r="38" spans="1:13" s="42" customFormat="1" ht="15" customHeight="1" x14ac:dyDescent="0.2">
      <c r="A38"/>
      <c r="B38"/>
      <c r="C38"/>
      <c r="D38"/>
      <c r="E38"/>
      <c r="F38"/>
      <c r="H38"/>
      <c r="I38"/>
      <c r="J38"/>
      <c r="K38"/>
      <c r="L38"/>
      <c r="M38"/>
    </row>
    <row r="39" spans="1:13" s="42" customFormat="1" ht="15" customHeight="1" x14ac:dyDescent="0.2">
      <c r="A39"/>
      <c r="B39"/>
      <c r="C39"/>
      <c r="D39"/>
      <c r="E39"/>
      <c r="F39"/>
      <c r="H39"/>
      <c r="I39"/>
      <c r="J39"/>
      <c r="K39"/>
      <c r="L39"/>
      <c r="M39"/>
    </row>
    <row r="40" spans="1:13" s="42" customFormat="1" ht="15" customHeight="1" x14ac:dyDescent="0.2">
      <c r="A40"/>
      <c r="B40"/>
      <c r="C40"/>
      <c r="D40"/>
      <c r="E40"/>
      <c r="F40"/>
      <c r="H40"/>
      <c r="I40"/>
      <c r="J40"/>
      <c r="K40"/>
      <c r="L40"/>
      <c r="M40"/>
    </row>
    <row r="41" spans="1:13" s="42" customFormat="1" ht="15" customHeight="1" x14ac:dyDescent="0.2">
      <c r="A41"/>
      <c r="B41"/>
      <c r="C41"/>
      <c r="D41"/>
      <c r="E41"/>
      <c r="F41"/>
      <c r="H41"/>
      <c r="I41"/>
      <c r="J41"/>
      <c r="K41"/>
      <c r="L41"/>
      <c r="M41"/>
    </row>
    <row r="42" spans="1:13" s="42" customFormat="1" ht="15" customHeight="1" x14ac:dyDescent="0.2">
      <c r="A42"/>
      <c r="B42"/>
      <c r="C42"/>
      <c r="D42"/>
      <c r="E42"/>
      <c r="F42"/>
      <c r="H42"/>
      <c r="I42"/>
      <c r="J42"/>
      <c r="K42"/>
      <c r="L42"/>
      <c r="M42"/>
    </row>
    <row r="43" spans="1:13" s="42" customFormat="1" ht="15" customHeight="1" x14ac:dyDescent="0.2">
      <c r="A43"/>
      <c r="B43"/>
      <c r="C43"/>
      <c r="D43"/>
      <c r="E43"/>
      <c r="F43"/>
      <c r="H43"/>
      <c r="I43"/>
      <c r="J43"/>
      <c r="K43"/>
      <c r="L43"/>
      <c r="M43"/>
    </row>
    <row r="44" spans="1:13" s="42" customFormat="1" ht="15" customHeight="1" x14ac:dyDescent="0.2">
      <c r="A44"/>
      <c r="B44"/>
      <c r="C44"/>
      <c r="D44"/>
      <c r="E44"/>
      <c r="F44"/>
      <c r="H44"/>
      <c r="I44"/>
      <c r="J44"/>
      <c r="K44"/>
      <c r="L44"/>
      <c r="M44"/>
    </row>
    <row r="45" spans="1:13" s="42" customFormat="1" ht="15" customHeight="1" x14ac:dyDescent="0.2">
      <c r="A45"/>
      <c r="B45"/>
      <c r="C45"/>
      <c r="D45"/>
      <c r="E45"/>
      <c r="F45"/>
      <c r="H45"/>
      <c r="I45"/>
      <c r="J45"/>
      <c r="K45"/>
      <c r="L45"/>
      <c r="M45"/>
    </row>
    <row r="46" spans="1:13" s="42" customFormat="1" ht="15" customHeight="1" x14ac:dyDescent="0.2">
      <c r="A46"/>
      <c r="B46"/>
      <c r="C46"/>
      <c r="D46"/>
      <c r="E46"/>
      <c r="F46"/>
      <c r="H46"/>
      <c r="I46"/>
      <c r="J46"/>
      <c r="K46"/>
      <c r="L46"/>
      <c r="M46"/>
    </row>
    <row r="47" spans="1:13" s="42" customFormat="1" ht="15" customHeight="1" x14ac:dyDescent="0.2">
      <c r="A47"/>
      <c r="B47"/>
      <c r="C47"/>
      <c r="D47"/>
      <c r="E47"/>
      <c r="F47"/>
    </row>
    <row r="48" spans="1:13" s="42" customFormat="1" ht="15" customHeight="1" x14ac:dyDescent="0.2">
      <c r="A48"/>
      <c r="B48"/>
      <c r="C48"/>
      <c r="D48"/>
      <c r="E48"/>
      <c r="F48"/>
    </row>
    <row r="49" spans="1:6" s="42" customFormat="1" ht="15" customHeight="1" x14ac:dyDescent="0.2">
      <c r="A49"/>
      <c r="B49"/>
      <c r="C49"/>
      <c r="D49"/>
      <c r="E49"/>
      <c r="F49"/>
    </row>
    <row r="50" spans="1:6" s="42" customFormat="1" ht="15" customHeight="1" x14ac:dyDescent="0.2">
      <c r="A50"/>
      <c r="B50"/>
      <c r="C50"/>
      <c r="D50"/>
      <c r="E50"/>
      <c r="F50"/>
    </row>
    <row r="51" spans="1:6" s="42" customFormat="1" ht="15" customHeight="1" x14ac:dyDescent="0.2">
      <c r="A51"/>
      <c r="B51"/>
      <c r="C51"/>
      <c r="D51"/>
      <c r="E51"/>
      <c r="F51"/>
    </row>
    <row r="52" spans="1:6" s="42" customFormat="1" ht="15" customHeight="1" x14ac:dyDescent="0.2">
      <c r="A52"/>
      <c r="B52"/>
      <c r="C52"/>
      <c r="D52"/>
      <c r="E52"/>
      <c r="F52"/>
    </row>
    <row r="54" spans="1:6" ht="12.75" customHeight="1" x14ac:dyDescent="0.2"/>
  </sheetData>
  <phoneticPr fontId="15" type="noConversion"/>
  <pageMargins left="0.31496062992125984" right="0.51181102362204722" top="0.78740157480314965" bottom="0.74803149606299213" header="0.51181102362204722" footer="0.39370078740157483"/>
  <pageSetup paperSize="9" orientation="portrait" r:id="rId1"/>
  <headerFooter alignWithMargins="0">
    <oddFooter>&amp;C&amp;A</oddFooter>
  </headerFooter>
  <drawing r:id="rId2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92E37B-DED7-4711-9B14-4003F095CD57}">
  <dimension ref="A1:G48"/>
  <sheetViews>
    <sheetView workbookViewId="0">
      <selection activeCell="G61" sqref="G61"/>
    </sheetView>
  </sheetViews>
  <sheetFormatPr baseColWidth="10" defaultRowHeight="12.75" x14ac:dyDescent="0.2"/>
  <cols>
    <col min="1" max="1" width="22.42578125" customWidth="1"/>
    <col min="2" max="6" width="12.85546875" customWidth="1"/>
  </cols>
  <sheetData>
    <row r="1" spans="1:6" x14ac:dyDescent="0.2">
      <c r="A1" s="880"/>
      <c r="B1" s="871"/>
      <c r="C1" s="871"/>
      <c r="D1" s="871"/>
      <c r="E1" s="871"/>
      <c r="F1" s="871"/>
    </row>
    <row r="2" spans="1:6" x14ac:dyDescent="0.2">
      <c r="A2" s="880"/>
      <c r="B2" s="871"/>
      <c r="C2" s="871"/>
      <c r="D2" s="871"/>
      <c r="E2" s="871"/>
      <c r="F2" s="871"/>
    </row>
    <row r="3" spans="1:6" ht="15" customHeight="1" x14ac:dyDescent="0.2">
      <c r="A3" s="871"/>
      <c r="B3" s="871"/>
      <c r="C3" s="871"/>
      <c r="D3" s="871"/>
      <c r="E3" s="871"/>
      <c r="F3" s="871"/>
    </row>
    <row r="4" spans="1:6" ht="15" customHeight="1" x14ac:dyDescent="0.2">
      <c r="A4" s="871"/>
      <c r="B4" s="871"/>
      <c r="C4" s="871"/>
      <c r="D4" s="871"/>
      <c r="E4" s="871"/>
      <c r="F4" s="871"/>
    </row>
    <row r="5" spans="1:6" ht="15" customHeight="1" x14ac:dyDescent="0.2">
      <c r="A5" s="871"/>
      <c r="B5" s="871"/>
      <c r="C5" s="871"/>
      <c r="D5" s="871"/>
      <c r="E5" s="871"/>
      <c r="F5" s="871"/>
    </row>
    <row r="6" spans="1:6" ht="15" customHeight="1" x14ac:dyDescent="0.2">
      <c r="A6" s="871"/>
      <c r="B6" s="871"/>
      <c r="C6" s="871"/>
      <c r="D6" s="871"/>
      <c r="E6" s="871"/>
      <c r="F6" s="871"/>
    </row>
    <row r="7" spans="1:6" x14ac:dyDescent="0.2">
      <c r="A7" s="871"/>
      <c r="B7" s="871"/>
      <c r="C7" s="871"/>
      <c r="D7" s="871"/>
      <c r="E7" s="871"/>
      <c r="F7" s="871"/>
    </row>
    <row r="8" spans="1:6" x14ac:dyDescent="0.2">
      <c r="A8" s="871"/>
      <c r="B8" s="871"/>
      <c r="C8" s="871"/>
      <c r="D8" s="871"/>
      <c r="E8" s="871"/>
      <c r="F8" s="871"/>
    </row>
    <row r="9" spans="1:6" x14ac:dyDescent="0.2">
      <c r="A9" s="871"/>
      <c r="B9" s="871"/>
      <c r="C9" s="871"/>
      <c r="D9" s="871"/>
      <c r="E9" s="871"/>
      <c r="F9" s="871"/>
    </row>
    <row r="10" spans="1:6" x14ac:dyDescent="0.2">
      <c r="A10" s="871"/>
      <c r="B10" s="871"/>
      <c r="C10" s="871"/>
      <c r="D10" s="871"/>
      <c r="E10" s="871"/>
      <c r="F10" s="871"/>
    </row>
    <row r="11" spans="1:6" x14ac:dyDescent="0.2">
      <c r="A11" s="871"/>
      <c r="B11" s="871"/>
      <c r="C11" s="871"/>
      <c r="D11" s="871"/>
      <c r="E11" s="871"/>
      <c r="F11" s="871"/>
    </row>
    <row r="12" spans="1:6" x14ac:dyDescent="0.2">
      <c r="A12" s="871"/>
      <c r="B12" s="871"/>
      <c r="C12" s="871"/>
      <c r="D12" s="871"/>
      <c r="E12" s="871"/>
      <c r="F12" s="871"/>
    </row>
    <row r="13" spans="1:6" x14ac:dyDescent="0.2">
      <c r="A13" s="878" t="s">
        <v>876</v>
      </c>
      <c r="B13" s="871"/>
      <c r="C13" s="878"/>
      <c r="D13" s="871"/>
      <c r="E13" s="871"/>
      <c r="F13" s="871"/>
    </row>
    <row r="14" spans="1:6" x14ac:dyDescent="0.2">
      <c r="A14" s="871"/>
      <c r="B14" s="871"/>
      <c r="C14" s="871"/>
      <c r="D14" s="871"/>
      <c r="E14" s="871"/>
      <c r="F14" s="871"/>
    </row>
    <row r="18" spans="1:6" x14ac:dyDescent="0.2">
      <c r="A18" s="564"/>
      <c r="B18" s="565" t="s">
        <v>653</v>
      </c>
      <c r="C18" s="566" t="s">
        <v>642</v>
      </c>
      <c r="D18" s="566" t="s">
        <v>643</v>
      </c>
      <c r="E18" s="566" t="s">
        <v>41</v>
      </c>
      <c r="F18" s="566" t="s">
        <v>654</v>
      </c>
    </row>
    <row r="19" spans="1:6" x14ac:dyDescent="0.2">
      <c r="A19" s="59" t="s">
        <v>655</v>
      </c>
      <c r="B19" s="186">
        <v>1</v>
      </c>
      <c r="C19" s="186">
        <v>4</v>
      </c>
      <c r="D19" s="186">
        <v>1</v>
      </c>
      <c r="E19" s="186">
        <f>SUM(B19:D19)</f>
        <v>6</v>
      </c>
      <c r="F19" s="288">
        <f>E19/E$47</f>
        <v>4.8780487804878049E-3</v>
      </c>
    </row>
    <row r="20" spans="1:6" x14ac:dyDescent="0.2">
      <c r="A20" s="59" t="s">
        <v>743</v>
      </c>
      <c r="B20" s="186">
        <v>0</v>
      </c>
      <c r="C20" s="186">
        <v>2</v>
      </c>
      <c r="D20" s="186">
        <v>2</v>
      </c>
      <c r="E20" s="186">
        <f>SUM(B20:D20)</f>
        <v>4</v>
      </c>
      <c r="F20" s="288">
        <v>2.5999999999999999E-3</v>
      </c>
    </row>
    <row r="21" spans="1:6" x14ac:dyDescent="0.2">
      <c r="A21" s="59" t="s">
        <v>656</v>
      </c>
      <c r="B21" s="186">
        <v>2</v>
      </c>
      <c r="C21" s="186">
        <v>4</v>
      </c>
      <c r="D21" s="186">
        <v>2</v>
      </c>
      <c r="E21" s="186">
        <f t="shared" ref="E21:E32" si="0">SUM(B21:D21)</f>
        <v>8</v>
      </c>
      <c r="F21" s="288">
        <f t="shared" ref="F21:F47" si="1">E21/E$47</f>
        <v>6.5040650406504065E-3</v>
      </c>
    </row>
    <row r="22" spans="1:6" x14ac:dyDescent="0.2">
      <c r="A22" s="59" t="s">
        <v>657</v>
      </c>
      <c r="B22" s="186">
        <v>1</v>
      </c>
      <c r="C22" s="186">
        <v>2</v>
      </c>
      <c r="D22" s="186">
        <v>1</v>
      </c>
      <c r="E22" s="186">
        <f t="shared" si="0"/>
        <v>4</v>
      </c>
      <c r="F22" s="288">
        <f t="shared" si="1"/>
        <v>3.2520325203252032E-3</v>
      </c>
    </row>
    <row r="23" spans="1:6" x14ac:dyDescent="0.2">
      <c r="A23" s="59" t="s">
        <v>658</v>
      </c>
      <c r="B23" s="186">
        <v>1</v>
      </c>
      <c r="C23" s="186">
        <v>3</v>
      </c>
      <c r="D23" s="186">
        <v>2</v>
      </c>
      <c r="E23" s="186">
        <f t="shared" si="0"/>
        <v>6</v>
      </c>
      <c r="F23" s="288">
        <f t="shared" si="1"/>
        <v>4.8780487804878049E-3</v>
      </c>
    </row>
    <row r="24" spans="1:6" x14ac:dyDescent="0.2">
      <c r="A24" s="59" t="s">
        <v>659</v>
      </c>
      <c r="B24" s="186">
        <v>0</v>
      </c>
      <c r="C24" s="186">
        <v>4</v>
      </c>
      <c r="D24" s="186">
        <v>0</v>
      </c>
      <c r="E24" s="186">
        <v>4</v>
      </c>
      <c r="F24" s="288">
        <f t="shared" si="1"/>
        <v>3.2520325203252032E-3</v>
      </c>
    </row>
    <row r="25" spans="1:6" x14ac:dyDescent="0.2">
      <c r="A25" s="59" t="s">
        <v>660</v>
      </c>
      <c r="B25" s="186">
        <v>0</v>
      </c>
      <c r="C25" s="186">
        <v>4</v>
      </c>
      <c r="D25" s="186">
        <v>1</v>
      </c>
      <c r="E25" s="186">
        <f t="shared" si="0"/>
        <v>5</v>
      </c>
      <c r="F25" s="288">
        <f t="shared" si="1"/>
        <v>4.0650406504065045E-3</v>
      </c>
    </row>
    <row r="26" spans="1:6" x14ac:dyDescent="0.2">
      <c r="A26" s="59" t="s">
        <v>744</v>
      </c>
      <c r="B26" s="186">
        <v>1</v>
      </c>
      <c r="C26" s="186">
        <v>2</v>
      </c>
      <c r="D26" s="186">
        <v>0</v>
      </c>
      <c r="E26" s="186">
        <f>SUM(B26:D26)</f>
        <v>3</v>
      </c>
      <c r="F26" s="288">
        <f t="shared" si="1"/>
        <v>2.4390243902439024E-3</v>
      </c>
    </row>
    <row r="27" spans="1:6" x14ac:dyDescent="0.2">
      <c r="A27" s="59" t="s">
        <v>661</v>
      </c>
      <c r="B27" s="186">
        <v>4</v>
      </c>
      <c r="C27" s="186">
        <v>6</v>
      </c>
      <c r="D27" s="186">
        <v>0</v>
      </c>
      <c r="E27" s="186">
        <f t="shared" si="0"/>
        <v>10</v>
      </c>
      <c r="F27" s="288">
        <f t="shared" si="1"/>
        <v>8.130081300813009E-3</v>
      </c>
    </row>
    <row r="28" spans="1:6" x14ac:dyDescent="0.2">
      <c r="A28" s="59" t="s">
        <v>662</v>
      </c>
      <c r="B28" s="186">
        <v>10</v>
      </c>
      <c r="C28" s="186">
        <v>50</v>
      </c>
      <c r="D28" s="186">
        <v>19</v>
      </c>
      <c r="E28" s="186">
        <f t="shared" si="0"/>
        <v>79</v>
      </c>
      <c r="F28" s="288">
        <f t="shared" si="1"/>
        <v>6.4227642276422761E-2</v>
      </c>
    </row>
    <row r="29" spans="1:6" x14ac:dyDescent="0.2">
      <c r="A29" s="59" t="s">
        <v>663</v>
      </c>
      <c r="B29" s="186">
        <v>58</v>
      </c>
      <c r="C29" s="186">
        <v>164</v>
      </c>
      <c r="D29" s="186">
        <v>65</v>
      </c>
      <c r="E29" s="186">
        <f t="shared" si="0"/>
        <v>287</v>
      </c>
      <c r="F29" s="288">
        <f t="shared" si="1"/>
        <v>0.23333333333333334</v>
      </c>
    </row>
    <row r="30" spans="1:6" x14ac:dyDescent="0.2">
      <c r="A30" s="59" t="s">
        <v>664</v>
      </c>
      <c r="B30" s="186">
        <v>0</v>
      </c>
      <c r="C30" s="186">
        <v>3</v>
      </c>
      <c r="D30" s="186">
        <v>0</v>
      </c>
      <c r="E30" s="186">
        <f t="shared" si="0"/>
        <v>3</v>
      </c>
      <c r="F30" s="288">
        <f t="shared" si="1"/>
        <v>2.4390243902439024E-3</v>
      </c>
    </row>
    <row r="31" spans="1:6" x14ac:dyDescent="0.2">
      <c r="A31" s="59" t="s">
        <v>745</v>
      </c>
      <c r="B31" s="186">
        <v>0</v>
      </c>
      <c r="C31" s="186">
        <v>2</v>
      </c>
      <c r="D31" s="186">
        <v>0</v>
      </c>
      <c r="E31" s="186">
        <f>SUM(B31:D31)</f>
        <v>2</v>
      </c>
      <c r="F31" s="288">
        <v>2.5999999999999999E-3</v>
      </c>
    </row>
    <row r="32" spans="1:6" x14ac:dyDescent="0.2">
      <c r="A32" s="59" t="s">
        <v>665</v>
      </c>
      <c r="B32" s="186">
        <v>1</v>
      </c>
      <c r="C32" s="186">
        <v>7</v>
      </c>
      <c r="D32" s="186">
        <v>1</v>
      </c>
      <c r="E32" s="186">
        <f t="shared" si="0"/>
        <v>9</v>
      </c>
      <c r="F32" s="288">
        <f t="shared" si="1"/>
        <v>7.3170731707317077E-3</v>
      </c>
    </row>
    <row r="33" spans="1:7" x14ac:dyDescent="0.2">
      <c r="A33" s="59" t="s">
        <v>666</v>
      </c>
      <c r="B33" s="186">
        <v>0</v>
      </c>
      <c r="C33" s="186">
        <v>2</v>
      </c>
      <c r="D33" s="186">
        <v>1</v>
      </c>
      <c r="E33" s="186">
        <f>SUM(B33:D33)</f>
        <v>3</v>
      </c>
      <c r="F33" s="288">
        <f t="shared" si="1"/>
        <v>2.4390243902439024E-3</v>
      </c>
    </row>
    <row r="34" spans="1:7" x14ac:dyDescent="0.2">
      <c r="A34" s="59" t="s">
        <v>667</v>
      </c>
      <c r="B34" s="186">
        <v>1</v>
      </c>
      <c r="C34" s="186">
        <v>2</v>
      </c>
      <c r="D34" s="186">
        <v>1</v>
      </c>
      <c r="E34" s="186">
        <f t="shared" ref="E34:E43" si="2">SUM(B34:D34)</f>
        <v>4</v>
      </c>
      <c r="F34" s="288">
        <f t="shared" si="1"/>
        <v>3.2520325203252032E-3</v>
      </c>
    </row>
    <row r="35" spans="1:7" x14ac:dyDescent="0.2">
      <c r="A35" s="59" t="s">
        <v>821</v>
      </c>
      <c r="B35" s="186">
        <v>0</v>
      </c>
      <c r="C35" s="186">
        <v>2</v>
      </c>
      <c r="D35" s="186">
        <v>1</v>
      </c>
      <c r="E35" s="186">
        <f t="shared" si="2"/>
        <v>3</v>
      </c>
      <c r="F35" s="288">
        <f t="shared" si="1"/>
        <v>2.4390243902439024E-3</v>
      </c>
    </row>
    <row r="36" spans="1:7" x14ac:dyDescent="0.2">
      <c r="A36" s="59" t="s">
        <v>668</v>
      </c>
      <c r="B36" s="186">
        <v>2</v>
      </c>
      <c r="C36" s="186">
        <v>13</v>
      </c>
      <c r="D36" s="186">
        <v>10</v>
      </c>
      <c r="E36" s="186">
        <f t="shared" si="2"/>
        <v>25</v>
      </c>
      <c r="F36" s="288">
        <f t="shared" si="1"/>
        <v>2.032520325203252E-2</v>
      </c>
    </row>
    <row r="37" spans="1:7" x14ac:dyDescent="0.2">
      <c r="A37" s="59" t="s">
        <v>822</v>
      </c>
      <c r="B37" s="186">
        <v>0</v>
      </c>
      <c r="C37" s="186">
        <v>1</v>
      </c>
      <c r="D37" s="186">
        <v>3</v>
      </c>
      <c r="E37" s="186">
        <f t="shared" si="2"/>
        <v>4</v>
      </c>
      <c r="F37" s="288">
        <f t="shared" si="1"/>
        <v>3.2520325203252032E-3</v>
      </c>
    </row>
    <row r="38" spans="1:7" x14ac:dyDescent="0.2">
      <c r="A38" s="59" t="s">
        <v>669</v>
      </c>
      <c r="B38" s="186">
        <v>2</v>
      </c>
      <c r="C38" s="186">
        <v>4</v>
      </c>
      <c r="D38" s="186">
        <v>4</v>
      </c>
      <c r="E38" s="186">
        <f t="shared" si="2"/>
        <v>10</v>
      </c>
      <c r="F38" s="288">
        <f t="shared" si="1"/>
        <v>8.130081300813009E-3</v>
      </c>
    </row>
    <row r="39" spans="1:7" x14ac:dyDescent="0.2">
      <c r="A39" s="59" t="s">
        <v>670</v>
      </c>
      <c r="B39" s="186">
        <v>2</v>
      </c>
      <c r="C39" s="186">
        <v>8</v>
      </c>
      <c r="D39" s="186">
        <v>2</v>
      </c>
      <c r="E39" s="186">
        <f t="shared" si="2"/>
        <v>12</v>
      </c>
      <c r="F39" s="288">
        <f t="shared" si="1"/>
        <v>9.7560975609756097E-3</v>
      </c>
    </row>
    <row r="40" spans="1:7" x14ac:dyDescent="0.2">
      <c r="A40" s="59" t="s">
        <v>671</v>
      </c>
      <c r="B40" s="186">
        <v>10</v>
      </c>
      <c r="C40" s="186">
        <v>14</v>
      </c>
      <c r="D40" s="186">
        <v>3</v>
      </c>
      <c r="E40" s="186">
        <f t="shared" si="2"/>
        <v>27</v>
      </c>
      <c r="F40" s="288">
        <f t="shared" si="1"/>
        <v>2.1951219512195121E-2</v>
      </c>
      <c r="G40" s="809"/>
    </row>
    <row r="41" spans="1:7" x14ac:dyDescent="0.2">
      <c r="A41" s="59" t="s">
        <v>823</v>
      </c>
      <c r="B41" s="186">
        <v>2</v>
      </c>
      <c r="C41" s="186">
        <v>3</v>
      </c>
      <c r="D41" s="186">
        <v>0</v>
      </c>
      <c r="E41" s="186">
        <f t="shared" si="2"/>
        <v>5</v>
      </c>
      <c r="F41" s="288">
        <f t="shared" si="1"/>
        <v>4.0650406504065045E-3</v>
      </c>
      <c r="G41" s="809"/>
    </row>
    <row r="42" spans="1:7" x14ac:dyDescent="0.2">
      <c r="A42" s="59" t="s">
        <v>672</v>
      </c>
      <c r="B42" s="186">
        <v>1</v>
      </c>
      <c r="C42" s="186">
        <v>4</v>
      </c>
      <c r="D42" s="186">
        <v>0</v>
      </c>
      <c r="E42" s="186">
        <f t="shared" si="2"/>
        <v>5</v>
      </c>
      <c r="F42" s="288">
        <f t="shared" si="1"/>
        <v>4.0650406504065045E-3</v>
      </c>
    </row>
    <row r="43" spans="1:7" x14ac:dyDescent="0.2">
      <c r="A43" s="59" t="s">
        <v>673</v>
      </c>
      <c r="B43" s="186">
        <v>18</v>
      </c>
      <c r="C43" s="186">
        <v>58</v>
      </c>
      <c r="D43" s="186">
        <v>35</v>
      </c>
      <c r="E43" s="186">
        <f t="shared" si="2"/>
        <v>111</v>
      </c>
      <c r="F43" s="288">
        <f t="shared" si="1"/>
        <v>9.0243902439024387E-2</v>
      </c>
    </row>
    <row r="44" spans="1:7" x14ac:dyDescent="0.2">
      <c r="A44" s="59" t="s">
        <v>824</v>
      </c>
      <c r="B44" s="186">
        <v>6</v>
      </c>
      <c r="C44" s="186">
        <v>18</v>
      </c>
      <c r="D44" s="186">
        <v>7</v>
      </c>
      <c r="E44" s="186">
        <f>SUM(B44:D44)</f>
        <v>31</v>
      </c>
      <c r="F44" s="288">
        <f t="shared" si="1"/>
        <v>2.5203252032520326E-2</v>
      </c>
    </row>
    <row r="45" spans="1:7" x14ac:dyDescent="0.2">
      <c r="A45" s="567" t="s">
        <v>674</v>
      </c>
      <c r="B45" s="568">
        <f>SUM(B19:B44)</f>
        <v>123</v>
      </c>
      <c r="C45" s="568">
        <f>SUM(C19:C44)</f>
        <v>386</v>
      </c>
      <c r="D45" s="568">
        <f>SUM(D19:D44)</f>
        <v>161</v>
      </c>
      <c r="E45" s="568">
        <f>SUM(E19:E44)</f>
        <v>670</v>
      </c>
      <c r="F45" s="569">
        <f t="shared" si="1"/>
        <v>0.54471544715447151</v>
      </c>
    </row>
    <row r="46" spans="1:7" ht="13.5" thickBot="1" x14ac:dyDescent="0.25">
      <c r="A46" s="567" t="s">
        <v>675</v>
      </c>
      <c r="B46" s="570">
        <v>94</v>
      </c>
      <c r="C46" s="570">
        <v>326</v>
      </c>
      <c r="D46" s="570">
        <v>140</v>
      </c>
      <c r="E46" s="570">
        <f>SUM(B46:D46)</f>
        <v>560</v>
      </c>
      <c r="F46" s="571">
        <f t="shared" si="1"/>
        <v>0.45528455284552843</v>
      </c>
    </row>
    <row r="47" spans="1:7" ht="13.5" thickBot="1" x14ac:dyDescent="0.25">
      <c r="A47" s="271" t="s">
        <v>676</v>
      </c>
      <c r="B47" s="272">
        <f>SUM(B45:B46)</f>
        <v>217</v>
      </c>
      <c r="C47" s="187">
        <f>SUM(C45:C46)</f>
        <v>712</v>
      </c>
      <c r="D47" s="187">
        <f>SUM(D45:D46)</f>
        <v>301</v>
      </c>
      <c r="E47" s="187">
        <f>SUM(E45:E46)</f>
        <v>1230</v>
      </c>
      <c r="F47" s="289">
        <f t="shared" si="1"/>
        <v>1</v>
      </c>
    </row>
    <row r="48" spans="1:7" x14ac:dyDescent="0.2">
      <c r="A48" s="567" t="s">
        <v>677</v>
      </c>
      <c r="B48" s="572">
        <f>B45/B47</f>
        <v>0.56682027649769584</v>
      </c>
      <c r="C48" s="572">
        <f>C45/C47</f>
        <v>0.5421348314606742</v>
      </c>
      <c r="D48" s="572">
        <f>D45/D47</f>
        <v>0.53488372093023251</v>
      </c>
      <c r="E48" s="572">
        <f>E45/E47</f>
        <v>0.54471544715447151</v>
      </c>
      <c r="F48" s="42"/>
    </row>
  </sheetData>
  <phoneticPr fontId="15" type="noConversion"/>
  <pageMargins left="0.31496062992125984" right="0.51181102362204722" top="0.78740157480314965" bottom="0.74803149606299213" header="0.51181102362204722" footer="0.39370078740157483"/>
  <pageSetup paperSize="9" orientation="portrait" r:id="rId1"/>
  <headerFooter alignWithMargins="0">
    <oddFooter>&amp;C&amp;A</oddFooter>
  </headerFooter>
  <drawing r:id="rId2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21A3B8-A433-4838-A1A5-EBCC24D26EE5}">
  <dimension ref="A1:G52"/>
  <sheetViews>
    <sheetView topLeftCell="A30" workbookViewId="0">
      <selection activeCell="G61" sqref="G61"/>
    </sheetView>
  </sheetViews>
  <sheetFormatPr baseColWidth="10" defaultRowHeight="12.75" x14ac:dyDescent="0.2"/>
  <cols>
    <col min="1" max="1" width="33" customWidth="1"/>
    <col min="2" max="2" width="9.140625" customWidth="1"/>
    <col min="3" max="3" width="8.42578125" customWidth="1"/>
    <col min="4" max="4" width="10.42578125" customWidth="1"/>
    <col min="5" max="6" width="9" customWidth="1"/>
    <col min="7" max="7" width="11.42578125" style="221"/>
  </cols>
  <sheetData>
    <row r="1" spans="1:7" ht="12.75" customHeight="1" x14ac:dyDescent="0.25">
      <c r="A1" s="136"/>
    </row>
    <row r="2" spans="1:7" ht="12.75" customHeight="1" x14ac:dyDescent="0.25">
      <c r="A2" s="136"/>
      <c r="D2" s="177"/>
    </row>
    <row r="3" spans="1:7" s="42" customFormat="1" ht="12.75" customHeight="1" x14ac:dyDescent="0.2">
      <c r="A3" s="573"/>
      <c r="B3" s="574" t="s">
        <v>678</v>
      </c>
      <c r="C3" s="574"/>
      <c r="D3" s="575" t="s">
        <v>679</v>
      </c>
      <c r="E3" s="502"/>
      <c r="F3" s="523"/>
      <c r="G3" s="576" t="s">
        <v>41</v>
      </c>
    </row>
    <row r="4" spans="1:7" s="42" customFormat="1" ht="12.75" customHeight="1" x14ac:dyDescent="0.2">
      <c r="A4" s="577"/>
      <c r="B4" s="578" t="s">
        <v>680</v>
      </c>
      <c r="C4" s="578" t="s">
        <v>681</v>
      </c>
      <c r="D4" s="547"/>
      <c r="E4" s="547"/>
      <c r="F4" s="579"/>
      <c r="G4" s="580" t="s">
        <v>870</v>
      </c>
    </row>
    <row r="5" spans="1:7" ht="12.75" customHeight="1" x14ac:dyDescent="0.2">
      <c r="A5" s="581"/>
      <c r="B5" s="582" t="s">
        <v>682</v>
      </c>
      <c r="C5" s="582" t="s">
        <v>683</v>
      </c>
      <c r="D5" s="552" t="s">
        <v>684</v>
      </c>
      <c r="E5" s="552" t="s">
        <v>57</v>
      </c>
      <c r="F5" s="552" t="s">
        <v>41</v>
      </c>
      <c r="G5" s="583" t="s">
        <v>871</v>
      </c>
    </row>
    <row r="6" spans="1:7" ht="15" customHeight="1" x14ac:dyDescent="0.2">
      <c r="A6" s="43"/>
      <c r="B6" s="226"/>
      <c r="C6" s="226"/>
      <c r="D6" s="131"/>
      <c r="E6" s="131"/>
      <c r="F6" s="131"/>
      <c r="G6" s="225"/>
    </row>
    <row r="7" spans="1:7" s="42" customFormat="1" ht="15" customHeight="1" x14ac:dyDescent="0.2">
      <c r="A7" s="584" t="s">
        <v>685</v>
      </c>
      <c r="B7" s="585"/>
      <c r="C7" s="585"/>
      <c r="D7" s="585">
        <f>SUM(D8:D11)</f>
        <v>51</v>
      </c>
      <c r="E7" s="585">
        <f>SUM(E8:E11)</f>
        <v>42</v>
      </c>
      <c r="F7" s="585">
        <f>SUM(F8:F11)</f>
        <v>93</v>
      </c>
      <c r="G7" s="586">
        <f>SUM(G8:G11)</f>
        <v>76.27000000000001</v>
      </c>
    </row>
    <row r="8" spans="1:7" s="42" customFormat="1" ht="15" customHeight="1" x14ac:dyDescent="0.2">
      <c r="A8" s="59" t="s">
        <v>642</v>
      </c>
      <c r="B8" s="275"/>
      <c r="C8" s="277" t="s">
        <v>690</v>
      </c>
      <c r="D8" s="275">
        <v>32</v>
      </c>
      <c r="E8" s="275">
        <v>21</v>
      </c>
      <c r="F8" s="275">
        <v>53</v>
      </c>
      <c r="G8" s="224">
        <v>43.82</v>
      </c>
    </row>
    <row r="9" spans="1:7" s="105" customFormat="1" ht="15" customHeight="1" x14ac:dyDescent="0.2">
      <c r="A9" s="59" t="s">
        <v>643</v>
      </c>
      <c r="B9" s="275"/>
      <c r="C9" s="277" t="s">
        <v>690</v>
      </c>
      <c r="D9" s="275">
        <v>15</v>
      </c>
      <c r="E9" s="275">
        <v>9</v>
      </c>
      <c r="F9" s="275">
        <v>24</v>
      </c>
      <c r="G9" s="224">
        <v>21.68</v>
      </c>
    </row>
    <row r="10" spans="1:7" s="42" customFormat="1" ht="15" customHeight="1" x14ac:dyDescent="0.2">
      <c r="A10" s="59" t="s">
        <v>686</v>
      </c>
      <c r="B10" s="275"/>
      <c r="C10" s="277"/>
      <c r="D10" s="275">
        <v>2</v>
      </c>
      <c r="E10" s="275">
        <v>11</v>
      </c>
      <c r="F10" s="275">
        <v>13</v>
      </c>
      <c r="G10" s="224">
        <v>8.6199999999999992</v>
      </c>
    </row>
    <row r="11" spans="1:7" s="42" customFormat="1" ht="15" customHeight="1" x14ac:dyDescent="0.2">
      <c r="A11" s="59" t="s">
        <v>687</v>
      </c>
      <c r="B11" s="275"/>
      <c r="C11" s="277"/>
      <c r="D11" s="275">
        <v>2</v>
      </c>
      <c r="E11" s="275">
        <v>1</v>
      </c>
      <c r="F11" s="275">
        <v>3</v>
      </c>
      <c r="G11" s="224">
        <v>2.15</v>
      </c>
    </row>
    <row r="12" spans="1:7" s="42" customFormat="1" ht="15" customHeight="1" x14ac:dyDescent="0.2">
      <c r="A12" s="43"/>
      <c r="B12" s="276"/>
      <c r="C12" s="276"/>
      <c r="D12" s="276"/>
      <c r="E12" s="276"/>
      <c r="F12" s="276" t="s">
        <v>240</v>
      </c>
      <c r="G12" s="224"/>
    </row>
    <row r="13" spans="1:7" s="42" customFormat="1" ht="15" customHeight="1" x14ac:dyDescent="0.2">
      <c r="A13" s="584" t="s">
        <v>688</v>
      </c>
      <c r="B13" s="585"/>
      <c r="C13" s="585"/>
      <c r="D13" s="585">
        <f>SUM(D14:D27)</f>
        <v>14</v>
      </c>
      <c r="E13" s="585">
        <f>SUM(E14:E27)</f>
        <v>60</v>
      </c>
      <c r="F13" s="585">
        <f>SUM(F14:F27)</f>
        <v>74</v>
      </c>
      <c r="G13" s="586">
        <f>SUM(G14:G27)</f>
        <v>34.980000000000004</v>
      </c>
    </row>
    <row r="14" spans="1:7" s="42" customFormat="1" ht="15" customHeight="1" x14ac:dyDescent="0.2">
      <c r="A14" s="59" t="s">
        <v>689</v>
      </c>
      <c r="B14" s="412"/>
      <c r="C14" s="414"/>
      <c r="D14" s="412"/>
      <c r="E14" s="412">
        <v>5</v>
      </c>
      <c r="F14" s="412">
        <v>5</v>
      </c>
      <c r="G14" s="413">
        <v>1.51</v>
      </c>
    </row>
    <row r="15" spans="1:7" s="105" customFormat="1" ht="15" customHeight="1" x14ac:dyDescent="0.2">
      <c r="A15" s="59" t="s">
        <v>691</v>
      </c>
      <c r="B15" s="412"/>
      <c r="C15" s="414"/>
      <c r="D15" s="412"/>
      <c r="E15" s="412">
        <v>5</v>
      </c>
      <c r="F15" s="412">
        <v>5</v>
      </c>
      <c r="G15" s="413">
        <v>1.53</v>
      </c>
    </row>
    <row r="16" spans="1:7" s="42" customFormat="1" ht="15" customHeight="1" x14ac:dyDescent="0.2">
      <c r="A16" s="59" t="s">
        <v>692</v>
      </c>
      <c r="B16" s="412"/>
      <c r="C16" s="414"/>
      <c r="D16" s="412">
        <v>11</v>
      </c>
      <c r="E16" s="412">
        <v>5</v>
      </c>
      <c r="F16" s="412">
        <v>16</v>
      </c>
      <c r="G16" s="413">
        <v>14</v>
      </c>
    </row>
    <row r="17" spans="1:7" s="42" customFormat="1" ht="15" customHeight="1" x14ac:dyDescent="0.2">
      <c r="A17" s="59" t="s">
        <v>693</v>
      </c>
      <c r="B17" s="412"/>
      <c r="C17" s="414"/>
      <c r="D17" s="412">
        <v>3</v>
      </c>
      <c r="E17" s="412">
        <v>1</v>
      </c>
      <c r="F17" s="412">
        <v>4</v>
      </c>
      <c r="G17" s="413">
        <v>3.28</v>
      </c>
    </row>
    <row r="18" spans="1:7" s="42" customFormat="1" ht="15" customHeight="1" x14ac:dyDescent="0.2">
      <c r="A18" s="59" t="s">
        <v>694</v>
      </c>
      <c r="B18" s="811">
        <v>3</v>
      </c>
      <c r="C18" s="812"/>
      <c r="D18" s="412"/>
      <c r="E18" s="412">
        <v>6</v>
      </c>
      <c r="F18" s="412">
        <v>6</v>
      </c>
      <c r="G18" s="413">
        <v>3</v>
      </c>
    </row>
    <row r="19" spans="1:7" s="42" customFormat="1" ht="15" customHeight="1" x14ac:dyDescent="0.2">
      <c r="A19" s="43" t="s">
        <v>695</v>
      </c>
      <c r="B19" s="807"/>
      <c r="C19" s="808"/>
      <c r="D19" s="810"/>
      <c r="E19" s="412">
        <v>5</v>
      </c>
      <c r="F19" s="412">
        <v>5</v>
      </c>
      <c r="G19" s="413">
        <v>1.8</v>
      </c>
    </row>
    <row r="20" spans="1:7" s="42" customFormat="1" ht="15" customHeight="1" x14ac:dyDescent="0.2">
      <c r="A20" s="43" t="s">
        <v>696</v>
      </c>
      <c r="B20" s="879">
        <v>2.75</v>
      </c>
      <c r="C20" s="277"/>
      <c r="D20" s="810"/>
      <c r="E20" s="412">
        <v>2</v>
      </c>
      <c r="F20" s="412">
        <v>2</v>
      </c>
      <c r="G20" s="413">
        <v>1</v>
      </c>
    </row>
    <row r="21" spans="1:7" s="42" customFormat="1" ht="15" customHeight="1" x14ac:dyDescent="0.2">
      <c r="A21" s="43" t="s">
        <v>776</v>
      </c>
      <c r="B21" s="413">
        <v>1.6</v>
      </c>
      <c r="C21" s="277" t="s">
        <v>697</v>
      </c>
      <c r="D21" s="275"/>
      <c r="E21" s="275">
        <v>2</v>
      </c>
      <c r="F21" s="275">
        <v>2</v>
      </c>
      <c r="G21" s="224">
        <v>2.1</v>
      </c>
    </row>
    <row r="22" spans="1:7" s="42" customFormat="1" ht="15" customHeight="1" x14ac:dyDescent="0.2">
      <c r="A22" s="59" t="s">
        <v>698</v>
      </c>
      <c r="B22" s="813">
        <v>0.25</v>
      </c>
      <c r="C22" s="814"/>
      <c r="D22" s="412"/>
      <c r="E22" s="412">
        <v>1</v>
      </c>
      <c r="F22" s="412">
        <v>1</v>
      </c>
      <c r="G22" s="413">
        <v>0.25</v>
      </c>
    </row>
    <row r="23" spans="1:7" s="42" customFormat="1" ht="15" customHeight="1" x14ac:dyDescent="0.2">
      <c r="A23" s="59" t="s">
        <v>699</v>
      </c>
      <c r="B23" s="412"/>
      <c r="C23" s="414" t="s">
        <v>700</v>
      </c>
      <c r="D23" s="412"/>
      <c r="E23" s="412">
        <v>3</v>
      </c>
      <c r="F23" s="412">
        <v>3</v>
      </c>
      <c r="G23" s="413">
        <v>1.2</v>
      </c>
    </row>
    <row r="24" spans="1:7" s="42" customFormat="1" ht="15" customHeight="1" x14ac:dyDescent="0.2">
      <c r="A24" s="59" t="s">
        <v>701</v>
      </c>
      <c r="B24" s="412"/>
      <c r="C24" s="414" t="s">
        <v>702</v>
      </c>
      <c r="D24" s="412"/>
      <c r="E24" s="412"/>
      <c r="F24" s="412"/>
      <c r="G24" s="413">
        <v>0.15</v>
      </c>
    </row>
    <row r="25" spans="1:7" s="42" customFormat="1" ht="15" customHeight="1" x14ac:dyDescent="0.2">
      <c r="A25" s="59" t="s">
        <v>703</v>
      </c>
      <c r="B25" s="412"/>
      <c r="C25" s="414" t="s">
        <v>704</v>
      </c>
      <c r="D25" s="412"/>
      <c r="E25" s="412">
        <v>19</v>
      </c>
      <c r="F25" s="412">
        <v>19</v>
      </c>
      <c r="G25" s="413">
        <v>3.49</v>
      </c>
    </row>
    <row r="26" spans="1:7" s="42" customFormat="1" ht="15" customHeight="1" x14ac:dyDescent="0.2">
      <c r="A26" s="59" t="s">
        <v>705</v>
      </c>
      <c r="B26" s="414" t="s">
        <v>240</v>
      </c>
      <c r="C26" s="414" t="s">
        <v>706</v>
      </c>
      <c r="D26" s="412"/>
      <c r="E26" s="412">
        <v>3</v>
      </c>
      <c r="F26" s="412">
        <v>3</v>
      </c>
      <c r="G26" s="413">
        <v>1.21</v>
      </c>
    </row>
    <row r="27" spans="1:7" s="42" customFormat="1" ht="15" customHeight="1" x14ac:dyDescent="0.2">
      <c r="A27" s="50" t="s">
        <v>707</v>
      </c>
      <c r="B27" s="414"/>
      <c r="C27" s="414" t="s">
        <v>706</v>
      </c>
      <c r="D27" s="412"/>
      <c r="E27" s="412">
        <v>3</v>
      </c>
      <c r="F27" s="412">
        <v>3</v>
      </c>
      <c r="G27" s="413">
        <v>0.46</v>
      </c>
    </row>
    <row r="28" spans="1:7" s="42" customFormat="1" ht="15" customHeight="1" x14ac:dyDescent="0.2">
      <c r="A28" s="43"/>
      <c r="B28" s="276"/>
      <c r="C28" s="276"/>
      <c r="D28" s="276"/>
      <c r="E28" s="276"/>
      <c r="F28" s="276" t="s">
        <v>240</v>
      </c>
      <c r="G28" s="224"/>
    </row>
    <row r="29" spans="1:7" s="42" customFormat="1" ht="15" customHeight="1" x14ac:dyDescent="0.2">
      <c r="A29" s="584" t="s">
        <v>708</v>
      </c>
      <c r="B29" s="585"/>
      <c r="C29" s="585" t="s">
        <v>240</v>
      </c>
      <c r="D29" s="585">
        <f>SUM(D30:D36)</f>
        <v>8</v>
      </c>
      <c r="E29" s="585">
        <f>SUM(E30:E36)</f>
        <v>34</v>
      </c>
      <c r="F29" s="585">
        <f>SUM(F30:F36)</f>
        <v>42</v>
      </c>
      <c r="G29" s="586">
        <f>SUM(G30:G36)</f>
        <v>21.96</v>
      </c>
    </row>
    <row r="30" spans="1:7" s="105" customFormat="1" ht="15" customHeight="1" x14ac:dyDescent="0.2">
      <c r="A30" s="59" t="s">
        <v>709</v>
      </c>
      <c r="B30" s="275">
        <v>3.7</v>
      </c>
      <c r="C30" s="277"/>
      <c r="D30" s="275">
        <v>2</v>
      </c>
      <c r="E30" s="275">
        <v>3</v>
      </c>
      <c r="F30" s="275">
        <v>5</v>
      </c>
      <c r="G30" s="224">
        <v>3.7</v>
      </c>
    </row>
    <row r="31" spans="1:7" s="42" customFormat="1" ht="15" customHeight="1" x14ac:dyDescent="0.2">
      <c r="A31" s="59" t="s">
        <v>710</v>
      </c>
      <c r="B31" s="275">
        <v>4</v>
      </c>
      <c r="C31" s="275"/>
      <c r="D31" s="275">
        <v>2</v>
      </c>
      <c r="E31" s="275">
        <v>3</v>
      </c>
      <c r="F31" s="275">
        <v>5</v>
      </c>
      <c r="G31" s="224">
        <v>3.62</v>
      </c>
    </row>
    <row r="32" spans="1:7" s="42" customFormat="1" ht="15" customHeight="1" x14ac:dyDescent="0.2">
      <c r="A32" s="59" t="s">
        <v>711</v>
      </c>
      <c r="B32" s="275">
        <v>2</v>
      </c>
      <c r="C32" s="275"/>
      <c r="D32" s="275" t="s">
        <v>240</v>
      </c>
      <c r="E32" s="275">
        <v>2</v>
      </c>
      <c r="F32" s="275">
        <v>2</v>
      </c>
      <c r="G32" s="224">
        <v>1</v>
      </c>
    </row>
    <row r="33" spans="1:7" s="42" customFormat="1" ht="15" customHeight="1" x14ac:dyDescent="0.2">
      <c r="A33" s="59" t="s">
        <v>712</v>
      </c>
      <c r="B33" s="275">
        <v>3</v>
      </c>
      <c r="C33" s="275"/>
      <c r="D33" s="275" t="s">
        <v>240</v>
      </c>
      <c r="E33" s="275">
        <v>3</v>
      </c>
      <c r="F33" s="275">
        <v>3</v>
      </c>
      <c r="G33" s="224">
        <v>1.5</v>
      </c>
    </row>
    <row r="34" spans="1:7" s="42" customFormat="1" ht="15" customHeight="1" x14ac:dyDescent="0.2">
      <c r="A34" s="59" t="s">
        <v>713</v>
      </c>
      <c r="B34" s="275">
        <v>4</v>
      </c>
      <c r="C34" s="275"/>
      <c r="D34" s="275">
        <v>4</v>
      </c>
      <c r="E34" s="275"/>
      <c r="F34" s="275">
        <v>4</v>
      </c>
      <c r="G34" s="224">
        <v>4</v>
      </c>
    </row>
    <row r="35" spans="1:7" s="42" customFormat="1" ht="15" customHeight="1" x14ac:dyDescent="0.2">
      <c r="A35" s="59" t="s">
        <v>714</v>
      </c>
      <c r="B35" s="275">
        <v>4</v>
      </c>
      <c r="C35" s="275"/>
      <c r="D35" s="275"/>
      <c r="E35" s="275">
        <v>3</v>
      </c>
      <c r="F35" s="275">
        <v>3</v>
      </c>
      <c r="G35" s="224">
        <v>1.79</v>
      </c>
    </row>
    <row r="36" spans="1:7" s="42" customFormat="1" ht="15" customHeight="1" x14ac:dyDescent="0.2">
      <c r="A36" s="59" t="s">
        <v>715</v>
      </c>
      <c r="B36" s="275"/>
      <c r="C36" s="277" t="s">
        <v>716</v>
      </c>
      <c r="D36" s="275"/>
      <c r="E36" s="275">
        <v>20</v>
      </c>
      <c r="F36" s="275">
        <v>20</v>
      </c>
      <c r="G36" s="224">
        <v>6.35</v>
      </c>
    </row>
    <row r="37" spans="1:7" s="42" customFormat="1" ht="15" customHeight="1" x14ac:dyDescent="0.2">
      <c r="A37" s="43" t="s">
        <v>240</v>
      </c>
      <c r="B37" s="276"/>
      <c r="C37" s="276"/>
      <c r="D37" s="276"/>
      <c r="E37" s="276"/>
      <c r="F37" s="276" t="s">
        <v>240</v>
      </c>
      <c r="G37" s="224"/>
    </row>
    <row r="38" spans="1:7" s="42" customFormat="1" ht="15" customHeight="1" x14ac:dyDescent="0.2">
      <c r="A38" s="587" t="s">
        <v>717</v>
      </c>
      <c r="B38" s="588" t="s">
        <v>240</v>
      </c>
      <c r="C38" s="585" t="s">
        <v>240</v>
      </c>
      <c r="D38" s="589">
        <f>D29+D13+D7</f>
        <v>73</v>
      </c>
      <c r="E38" s="589">
        <f>E29+E13+E7</f>
        <v>136</v>
      </c>
      <c r="F38" s="589">
        <f>SUM(F29,F13,F7)</f>
        <v>209</v>
      </c>
      <c r="G38" s="590">
        <f>SUM(G29,G13,G7)</f>
        <v>133.21</v>
      </c>
    </row>
    <row r="41" spans="1:7" x14ac:dyDescent="0.2">
      <c r="A41" t="s">
        <v>718</v>
      </c>
    </row>
    <row r="42" spans="1:7" x14ac:dyDescent="0.2">
      <c r="A42" t="s">
        <v>719</v>
      </c>
    </row>
    <row r="44" spans="1:7" x14ac:dyDescent="0.2">
      <c r="A44" s="222" t="s">
        <v>720</v>
      </c>
    </row>
    <row r="45" spans="1:7" x14ac:dyDescent="0.2">
      <c r="A45" t="s">
        <v>872</v>
      </c>
    </row>
    <row r="46" spans="1:7" x14ac:dyDescent="0.2">
      <c r="A46" t="s">
        <v>721</v>
      </c>
    </row>
    <row r="47" spans="1:7" x14ac:dyDescent="0.2">
      <c r="A47" t="s">
        <v>722</v>
      </c>
    </row>
    <row r="48" spans="1:7" x14ac:dyDescent="0.2">
      <c r="A48" t="s">
        <v>723</v>
      </c>
      <c r="G48"/>
    </row>
    <row r="49" spans="1:7" x14ac:dyDescent="0.2">
      <c r="A49" t="s">
        <v>724</v>
      </c>
      <c r="G49"/>
    </row>
    <row r="50" spans="1:7" x14ac:dyDescent="0.2">
      <c r="A50" t="s">
        <v>725</v>
      </c>
    </row>
    <row r="51" spans="1:7" x14ac:dyDescent="0.2">
      <c r="A51" t="s">
        <v>726</v>
      </c>
    </row>
    <row r="52" spans="1:7" x14ac:dyDescent="0.2">
      <c r="A52" t="s">
        <v>873</v>
      </c>
    </row>
  </sheetData>
  <phoneticPr fontId="15" type="noConversion"/>
  <pageMargins left="0.31496062992125984" right="0.51181102362204722" top="0.78740157480314965" bottom="0.74803149606299213" header="0.51181102362204722" footer="0.39370078740157483"/>
  <pageSetup paperSize="9" orientation="portrait" r:id="rId1"/>
  <headerFooter alignWithMargins="0">
    <oddFooter>&amp;C&amp;A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31BEFC-763D-4609-BE72-C1CA74F3F387}">
  <dimension ref="A26:I41"/>
  <sheetViews>
    <sheetView topLeftCell="A33" workbookViewId="0">
      <selection activeCell="G61" sqref="G61"/>
    </sheetView>
  </sheetViews>
  <sheetFormatPr baseColWidth="10" defaultRowHeight="12.75" x14ac:dyDescent="0.2"/>
  <cols>
    <col min="1" max="2" width="10.7109375" customWidth="1"/>
    <col min="3" max="3" width="21.7109375" customWidth="1"/>
    <col min="4" max="8" width="8.7109375" customWidth="1"/>
  </cols>
  <sheetData>
    <row r="26" spans="1:8" x14ac:dyDescent="0.2">
      <c r="C26" s="29"/>
    </row>
    <row r="27" spans="1:8" ht="14.25" customHeight="1" x14ac:dyDescent="0.2">
      <c r="A27" s="12"/>
    </row>
    <row r="28" spans="1:8" ht="14.25" customHeight="1" x14ac:dyDescent="0.2"/>
    <row r="29" spans="1:8" s="42" customFormat="1" ht="15" customHeight="1" x14ac:dyDescent="0.2">
      <c r="A29"/>
      <c r="B29"/>
      <c r="C29"/>
      <c r="D29"/>
      <c r="E29"/>
      <c r="F29"/>
      <c r="G29"/>
      <c r="H29"/>
    </row>
    <row r="30" spans="1:8" s="42" customFormat="1" ht="15" customHeight="1" x14ac:dyDescent="0.2">
      <c r="A30" s="525"/>
      <c r="B30" s="500"/>
      <c r="C30" s="524"/>
      <c r="D30" s="566">
        <v>1998</v>
      </c>
      <c r="E30" s="566">
        <v>1999</v>
      </c>
      <c r="F30" s="593">
        <v>2000</v>
      </c>
      <c r="G30" s="531">
        <v>2001</v>
      </c>
      <c r="H30" s="532">
        <v>2002</v>
      </c>
    </row>
    <row r="31" spans="1:8" s="42" customFormat="1" ht="15" customHeight="1" x14ac:dyDescent="0.2">
      <c r="A31" s="43" t="s">
        <v>21</v>
      </c>
      <c r="B31" s="23"/>
      <c r="C31" s="57"/>
      <c r="D31" s="352">
        <v>8</v>
      </c>
      <c r="E31" s="143">
        <v>7</v>
      </c>
      <c r="F31" s="143">
        <v>7</v>
      </c>
      <c r="G31" s="143">
        <v>10</v>
      </c>
      <c r="H31" s="143">
        <v>8</v>
      </c>
    </row>
    <row r="32" spans="1:8" s="42" customFormat="1" ht="15" customHeight="1" thickBot="1" x14ac:dyDescent="0.25">
      <c r="A32" s="74" t="s">
        <v>22</v>
      </c>
      <c r="B32" s="135"/>
      <c r="C32" s="80"/>
      <c r="D32" s="353">
        <v>2</v>
      </c>
      <c r="E32" s="295">
        <v>1</v>
      </c>
      <c r="F32" s="295">
        <v>2</v>
      </c>
      <c r="G32" s="295">
        <v>3</v>
      </c>
      <c r="H32" s="295">
        <v>4</v>
      </c>
    </row>
    <row r="33" spans="1:9" s="42" customFormat="1" ht="15" customHeight="1" x14ac:dyDescent="0.2">
      <c r="A33" s="43" t="s">
        <v>23</v>
      </c>
      <c r="B33" s="23"/>
      <c r="C33" s="57"/>
      <c r="D33" s="352">
        <v>11</v>
      </c>
      <c r="E33" s="143">
        <v>8</v>
      </c>
      <c r="F33" s="143">
        <v>7</v>
      </c>
      <c r="G33" s="143">
        <v>6</v>
      </c>
      <c r="H33" s="143">
        <v>11</v>
      </c>
    </row>
    <row r="34" spans="1:9" s="42" customFormat="1" ht="15" customHeight="1" x14ac:dyDescent="0.2">
      <c r="A34" s="43" t="s">
        <v>24</v>
      </c>
      <c r="B34" s="23"/>
      <c r="C34" s="57"/>
      <c r="D34" s="352">
        <v>25</v>
      </c>
      <c r="E34" s="143">
        <v>31</v>
      </c>
      <c r="F34" s="143">
        <v>31</v>
      </c>
      <c r="G34" s="143">
        <v>37</v>
      </c>
      <c r="H34" s="143">
        <v>24</v>
      </c>
    </row>
    <row r="35" spans="1:9" s="42" customFormat="1" ht="15" customHeight="1" thickBot="1" x14ac:dyDescent="0.25">
      <c r="A35" s="74" t="s">
        <v>25</v>
      </c>
      <c r="B35" s="135"/>
      <c r="C35" s="80"/>
      <c r="D35" s="353">
        <v>21</v>
      </c>
      <c r="E35" s="295">
        <v>7</v>
      </c>
      <c r="F35" s="295">
        <v>9</v>
      </c>
      <c r="G35" s="295">
        <v>11</v>
      </c>
      <c r="H35" s="295">
        <v>8</v>
      </c>
    </row>
    <row r="36" spans="1:9" ht="15" customHeight="1" x14ac:dyDescent="0.2">
      <c r="A36" s="480" t="s">
        <v>26</v>
      </c>
      <c r="B36" s="490"/>
      <c r="C36" s="481"/>
      <c r="D36" s="592">
        <f>SUM(D33:D35)</f>
        <v>57</v>
      </c>
      <c r="E36" s="591">
        <f>SUM(E33:E35)</f>
        <v>46</v>
      </c>
      <c r="F36" s="591">
        <f>SUM(F33:F35)</f>
        <v>47</v>
      </c>
      <c r="G36" s="591">
        <f>SUM(G33:G35)</f>
        <v>54</v>
      </c>
      <c r="H36" s="591">
        <f>SUM(H33:H35)</f>
        <v>43</v>
      </c>
    </row>
    <row r="37" spans="1:9" ht="15" customHeight="1" x14ac:dyDescent="0.2">
      <c r="A37" s="53" t="s">
        <v>27</v>
      </c>
      <c r="B37" s="53"/>
      <c r="C37" s="53"/>
      <c r="D37" s="479">
        <v>2</v>
      </c>
      <c r="E37" s="466">
        <v>3</v>
      </c>
      <c r="F37" s="466">
        <v>4</v>
      </c>
      <c r="G37" s="466">
        <v>1</v>
      </c>
      <c r="H37" s="466">
        <v>3</v>
      </c>
      <c r="I37" s="177"/>
    </row>
    <row r="38" spans="1:9" ht="15" customHeight="1" x14ac:dyDescent="0.2">
      <c r="A38" s="50" t="s">
        <v>727</v>
      </c>
      <c r="B38" s="51"/>
      <c r="C38" s="79"/>
      <c r="D38" s="479">
        <v>37</v>
      </c>
      <c r="E38" s="466">
        <v>48</v>
      </c>
      <c r="F38" s="466">
        <v>44</v>
      </c>
      <c r="G38" s="466">
        <v>43</v>
      </c>
      <c r="H38" s="466">
        <v>40</v>
      </c>
      <c r="I38" s="177"/>
    </row>
    <row r="39" spans="1:9" ht="15" customHeight="1" x14ac:dyDescent="0.2">
      <c r="A39" s="50" t="s">
        <v>728</v>
      </c>
      <c r="B39" s="51"/>
      <c r="C39" s="79"/>
      <c r="D39" s="479">
        <v>15</v>
      </c>
      <c r="E39" s="466">
        <v>13</v>
      </c>
      <c r="F39" s="466">
        <v>14</v>
      </c>
      <c r="G39" s="466">
        <v>20</v>
      </c>
      <c r="H39" s="466">
        <v>16</v>
      </c>
      <c r="I39" s="177"/>
    </row>
    <row r="40" spans="1:9" ht="15" customHeight="1" x14ac:dyDescent="0.2">
      <c r="A40" s="43" t="s">
        <v>729</v>
      </c>
      <c r="B40" s="7"/>
      <c r="C40" s="302"/>
      <c r="D40" s="479">
        <v>9</v>
      </c>
      <c r="E40" s="466">
        <v>8</v>
      </c>
      <c r="F40" s="466">
        <v>8</v>
      </c>
      <c r="G40" s="466">
        <v>8</v>
      </c>
      <c r="H40" s="466">
        <v>8</v>
      </c>
      <c r="I40" s="177"/>
    </row>
    <row r="41" spans="1:9" ht="15" customHeight="1" x14ac:dyDescent="0.2">
      <c r="A41" s="42"/>
    </row>
  </sheetData>
  <phoneticPr fontId="15" type="noConversion"/>
  <pageMargins left="0.31496062992125984" right="0.51181102362204722" top="0.78740157480314965" bottom="0.74803149606299213" header="0.51181102362204722" footer="0.39370078740157483"/>
  <pageSetup paperSize="9" orientation="portrait" r:id="rId1"/>
  <headerFooter alignWithMargins="0">
    <oddFooter>&amp;C&amp;A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BD85C-BCF2-4DE3-A56F-9E937A388452}">
  <dimension ref="A1:G21"/>
  <sheetViews>
    <sheetView workbookViewId="0">
      <selection activeCell="G61" sqref="G61"/>
    </sheetView>
  </sheetViews>
  <sheetFormatPr baseColWidth="10" defaultRowHeight="12.75" x14ac:dyDescent="0.2"/>
  <sheetData>
    <row r="1" spans="1:7" x14ac:dyDescent="0.2">
      <c r="A1" s="12" t="s">
        <v>28</v>
      </c>
      <c r="F1" t="s">
        <v>29</v>
      </c>
    </row>
    <row r="2" spans="1:7" x14ac:dyDescent="0.2">
      <c r="B2">
        <v>1994</v>
      </c>
      <c r="C2">
        <v>1998</v>
      </c>
      <c r="D2">
        <v>2002</v>
      </c>
      <c r="G2">
        <v>2002</v>
      </c>
    </row>
    <row r="3" spans="1:7" x14ac:dyDescent="0.2">
      <c r="A3" t="s">
        <v>30</v>
      </c>
      <c r="B3">
        <v>5</v>
      </c>
      <c r="C3">
        <v>4</v>
      </c>
      <c r="D3">
        <v>4</v>
      </c>
      <c r="F3" t="s">
        <v>30</v>
      </c>
      <c r="G3">
        <v>4</v>
      </c>
    </row>
    <row r="4" spans="1:7" x14ac:dyDescent="0.2">
      <c r="A4" t="s">
        <v>31</v>
      </c>
      <c r="B4">
        <v>2</v>
      </c>
      <c r="C4">
        <v>4</v>
      </c>
      <c r="D4">
        <v>5</v>
      </c>
      <c r="F4" t="s">
        <v>31</v>
      </c>
      <c r="G4">
        <v>5</v>
      </c>
    </row>
    <row r="5" spans="1:7" x14ac:dyDescent="0.2">
      <c r="A5" t="s">
        <v>32</v>
      </c>
      <c r="B5">
        <v>1</v>
      </c>
      <c r="C5">
        <v>0</v>
      </c>
      <c r="D5">
        <v>0</v>
      </c>
      <c r="F5" t="s">
        <v>33</v>
      </c>
      <c r="G5">
        <v>4</v>
      </c>
    </row>
    <row r="6" spans="1:7" x14ac:dyDescent="0.2">
      <c r="A6" t="s">
        <v>33</v>
      </c>
      <c r="B6">
        <v>4</v>
      </c>
      <c r="C6">
        <v>3</v>
      </c>
      <c r="D6">
        <v>4</v>
      </c>
      <c r="F6" t="s">
        <v>34</v>
      </c>
      <c r="G6">
        <v>5</v>
      </c>
    </row>
    <row r="7" spans="1:7" x14ac:dyDescent="0.2">
      <c r="A7" t="s">
        <v>34</v>
      </c>
      <c r="B7">
        <v>7</v>
      </c>
      <c r="C7">
        <v>6</v>
      </c>
      <c r="D7">
        <v>5</v>
      </c>
      <c r="F7" t="s">
        <v>35</v>
      </c>
      <c r="G7">
        <v>2</v>
      </c>
    </row>
    <row r="8" spans="1:7" x14ac:dyDescent="0.2">
      <c r="A8" t="s">
        <v>35</v>
      </c>
      <c r="B8">
        <v>7</v>
      </c>
      <c r="C8">
        <v>5</v>
      </c>
      <c r="D8">
        <v>2</v>
      </c>
      <c r="F8" t="s">
        <v>815</v>
      </c>
      <c r="G8">
        <v>1</v>
      </c>
    </row>
    <row r="9" spans="1:7" x14ac:dyDescent="0.2">
      <c r="A9" t="s">
        <v>36</v>
      </c>
      <c r="B9">
        <v>1</v>
      </c>
      <c r="C9">
        <v>2</v>
      </c>
      <c r="D9">
        <v>0</v>
      </c>
      <c r="F9" t="s">
        <v>37</v>
      </c>
      <c r="G9">
        <v>11</v>
      </c>
    </row>
    <row r="10" spans="1:7" x14ac:dyDescent="0.2">
      <c r="A10" t="s">
        <v>37</v>
      </c>
      <c r="B10">
        <v>7</v>
      </c>
      <c r="C10">
        <v>9</v>
      </c>
      <c r="D10">
        <v>11</v>
      </c>
      <c r="F10" t="s">
        <v>38</v>
      </c>
      <c r="G10">
        <v>4</v>
      </c>
    </row>
    <row r="11" spans="1:7" x14ac:dyDescent="0.2">
      <c r="A11" t="s">
        <v>38</v>
      </c>
      <c r="B11">
        <v>2</v>
      </c>
      <c r="C11">
        <v>3</v>
      </c>
      <c r="D11">
        <v>4</v>
      </c>
    </row>
    <row r="12" spans="1:7" x14ac:dyDescent="0.2">
      <c r="A12" t="s">
        <v>815</v>
      </c>
      <c r="B12">
        <v>0</v>
      </c>
      <c r="C12">
        <v>0</v>
      </c>
      <c r="D12">
        <v>1</v>
      </c>
    </row>
    <row r="14" spans="1:7" x14ac:dyDescent="0.2">
      <c r="A14" s="12" t="s">
        <v>39</v>
      </c>
    </row>
    <row r="16" spans="1:7" x14ac:dyDescent="0.2">
      <c r="B16">
        <v>2002</v>
      </c>
    </row>
    <row r="17" spans="1:2" x14ac:dyDescent="0.2">
      <c r="A17" t="s">
        <v>30</v>
      </c>
      <c r="B17">
        <v>2</v>
      </c>
    </row>
    <row r="18" spans="1:2" x14ac:dyDescent="0.2">
      <c r="A18" t="s">
        <v>31</v>
      </c>
      <c r="B18">
        <v>1</v>
      </c>
    </row>
    <row r="19" spans="1:2" x14ac:dyDescent="0.2">
      <c r="A19" t="s">
        <v>37</v>
      </c>
      <c r="B19">
        <v>1</v>
      </c>
    </row>
    <row r="20" spans="1:2" x14ac:dyDescent="0.2">
      <c r="A20" t="s">
        <v>34</v>
      </c>
      <c r="B20">
        <v>2</v>
      </c>
    </row>
    <row r="21" spans="1:2" x14ac:dyDescent="0.2">
      <c r="A21" t="s">
        <v>38</v>
      </c>
      <c r="B21">
        <v>1</v>
      </c>
    </row>
  </sheetData>
  <phoneticPr fontId="15" type="noConversion"/>
  <pageMargins left="0.31496062992125984" right="0.51181102362204722" top="0.78740157480314965" bottom="0.74803149606299213" header="0.51181102362204722" footer="0.39370078740157483"/>
  <pageSetup paperSize="9" orientation="portrait" r:id="rId1"/>
  <headerFooter alignWithMargins="0">
    <oddFooter>&amp;C&amp;A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2BA890-F18E-46C6-8221-1AB36261A49D}">
  <dimension ref="T1:T259"/>
  <sheetViews>
    <sheetView topLeftCell="A69" zoomScaleNormal="100" workbookViewId="0">
      <selection activeCell="DI115" sqref="DI115"/>
    </sheetView>
  </sheetViews>
  <sheetFormatPr baseColWidth="10" defaultRowHeight="12.75" x14ac:dyDescent="0.2"/>
  <cols>
    <col min="1" max="105" width="1" customWidth="1"/>
    <col min="106" max="180" width="1.7109375" customWidth="1"/>
  </cols>
  <sheetData>
    <row r="1" ht="4.9000000000000004" customHeight="1" x14ac:dyDescent="0.2"/>
    <row r="2" ht="4.9000000000000004" customHeight="1" x14ac:dyDescent="0.2"/>
    <row r="3" ht="4.9000000000000004" customHeight="1" x14ac:dyDescent="0.2"/>
    <row r="4" ht="4.9000000000000004" customHeight="1" x14ac:dyDescent="0.2"/>
    <row r="5" ht="4.9000000000000004" customHeight="1" x14ac:dyDescent="0.2"/>
    <row r="6" ht="4.9000000000000004" customHeight="1" x14ac:dyDescent="0.2"/>
    <row r="7" ht="4.9000000000000004" customHeight="1" x14ac:dyDescent="0.2"/>
    <row r="8" ht="4.9000000000000004" customHeight="1" x14ac:dyDescent="0.2"/>
    <row r="9" ht="4.9000000000000004" customHeight="1" x14ac:dyDescent="0.2"/>
    <row r="10" ht="4.9000000000000004" customHeight="1" x14ac:dyDescent="0.2"/>
    <row r="11" ht="4.9000000000000004" customHeight="1" x14ac:dyDescent="0.2"/>
    <row r="12" ht="4.9000000000000004" customHeight="1" x14ac:dyDescent="0.2"/>
    <row r="13" ht="4.9000000000000004" customHeight="1" x14ac:dyDescent="0.2"/>
    <row r="14" ht="4.9000000000000004" customHeight="1" x14ac:dyDescent="0.2"/>
    <row r="15" ht="4.9000000000000004" customHeight="1" x14ac:dyDescent="0.2"/>
    <row r="16" ht="4.9000000000000004" customHeight="1" x14ac:dyDescent="0.2"/>
    <row r="17" ht="4.9000000000000004" customHeight="1" x14ac:dyDescent="0.2"/>
    <row r="18" ht="4.9000000000000004" customHeight="1" x14ac:dyDescent="0.2"/>
    <row r="19" ht="4.9000000000000004" customHeight="1" x14ac:dyDescent="0.2"/>
    <row r="20" ht="4.9000000000000004" customHeight="1" x14ac:dyDescent="0.2"/>
    <row r="21" ht="4.9000000000000004" customHeight="1" x14ac:dyDescent="0.2"/>
    <row r="22" ht="4.9000000000000004" customHeight="1" x14ac:dyDescent="0.2"/>
    <row r="23" ht="4.9000000000000004" customHeight="1" x14ac:dyDescent="0.2"/>
    <row r="24" ht="4.9000000000000004" customHeight="1" x14ac:dyDescent="0.2"/>
    <row r="25" ht="4.9000000000000004" customHeight="1" x14ac:dyDescent="0.2"/>
    <row r="26" ht="4.9000000000000004" customHeight="1" x14ac:dyDescent="0.2"/>
    <row r="27" ht="4.9000000000000004" customHeight="1" x14ac:dyDescent="0.2"/>
    <row r="28" ht="4.9000000000000004" customHeight="1" x14ac:dyDescent="0.2"/>
    <row r="29" ht="4.9000000000000004" customHeight="1" x14ac:dyDescent="0.2"/>
    <row r="30" ht="4.9000000000000004" customHeight="1" x14ac:dyDescent="0.2"/>
    <row r="31" ht="4.9000000000000004" customHeight="1" x14ac:dyDescent="0.2"/>
    <row r="32" ht="4.9000000000000004" customHeight="1" x14ac:dyDescent="0.2"/>
    <row r="33" spans="20:20" ht="4.9000000000000004" customHeight="1" x14ac:dyDescent="0.2"/>
    <row r="34" spans="20:20" ht="4.9000000000000004" customHeight="1" x14ac:dyDescent="0.2"/>
    <row r="35" spans="20:20" ht="4.9000000000000004" customHeight="1" x14ac:dyDescent="0.2"/>
    <row r="36" spans="20:20" ht="4.9000000000000004" customHeight="1" x14ac:dyDescent="0.2"/>
    <row r="37" spans="20:20" ht="4.9000000000000004" customHeight="1" x14ac:dyDescent="0.2"/>
    <row r="38" spans="20:20" ht="4.9000000000000004" customHeight="1" x14ac:dyDescent="0.2">
      <c r="T38" s="4"/>
    </row>
    <row r="39" spans="20:20" ht="4.9000000000000004" customHeight="1" x14ac:dyDescent="0.2"/>
    <row r="40" spans="20:20" ht="4.9000000000000004" customHeight="1" x14ac:dyDescent="0.2"/>
    <row r="41" spans="20:20" ht="4.9000000000000004" customHeight="1" x14ac:dyDescent="0.2"/>
    <row r="42" spans="20:20" ht="4.9000000000000004" customHeight="1" x14ac:dyDescent="0.2"/>
    <row r="43" spans="20:20" ht="4.9000000000000004" customHeight="1" x14ac:dyDescent="0.2"/>
    <row r="44" spans="20:20" ht="4.9000000000000004" customHeight="1" x14ac:dyDescent="0.2"/>
    <row r="45" spans="20:20" ht="4.9000000000000004" customHeight="1" x14ac:dyDescent="0.2"/>
    <row r="46" spans="20:20" ht="4.9000000000000004" customHeight="1" x14ac:dyDescent="0.2"/>
    <row r="47" spans="20:20" ht="4.9000000000000004" customHeight="1" x14ac:dyDescent="0.2"/>
    <row r="48" spans="20:20" ht="4.9000000000000004" customHeight="1" x14ac:dyDescent="0.2"/>
    <row r="49" ht="4.9000000000000004" customHeight="1" x14ac:dyDescent="0.2"/>
    <row r="50" ht="4.9000000000000004" customHeight="1" x14ac:dyDescent="0.2"/>
    <row r="51" ht="4.9000000000000004" customHeight="1" x14ac:dyDescent="0.2"/>
    <row r="52" ht="4.9000000000000004" customHeight="1" x14ac:dyDescent="0.2"/>
    <row r="53" ht="4.9000000000000004" customHeight="1" x14ac:dyDescent="0.2"/>
    <row r="54" ht="4.9000000000000004" customHeight="1" x14ac:dyDescent="0.2"/>
    <row r="55" ht="4.9000000000000004" customHeight="1" x14ac:dyDescent="0.2"/>
    <row r="56" ht="4.9000000000000004" customHeight="1" x14ac:dyDescent="0.2"/>
    <row r="57" ht="4.9000000000000004" customHeight="1" x14ac:dyDescent="0.2"/>
    <row r="58" ht="4.9000000000000004" customHeight="1" x14ac:dyDescent="0.2"/>
    <row r="59" ht="4.9000000000000004" customHeight="1" x14ac:dyDescent="0.2"/>
    <row r="60" ht="4.9000000000000004" customHeight="1" x14ac:dyDescent="0.2"/>
    <row r="61" ht="4.9000000000000004" customHeight="1" x14ac:dyDescent="0.2"/>
    <row r="62" ht="4.9000000000000004" customHeight="1" x14ac:dyDescent="0.2"/>
    <row r="63" ht="4.9000000000000004" customHeight="1" x14ac:dyDescent="0.2"/>
    <row r="64" ht="4.9000000000000004" customHeight="1" x14ac:dyDescent="0.2"/>
    <row r="65" ht="4.9000000000000004" customHeight="1" x14ac:dyDescent="0.2"/>
    <row r="66" ht="4.9000000000000004" customHeight="1" x14ac:dyDescent="0.2"/>
    <row r="67" ht="4.9000000000000004" customHeight="1" x14ac:dyDescent="0.2"/>
    <row r="68" ht="4.9000000000000004" customHeight="1" x14ac:dyDescent="0.2"/>
    <row r="69" ht="4.9000000000000004" customHeight="1" x14ac:dyDescent="0.2"/>
    <row r="70" ht="4.9000000000000004" customHeight="1" x14ac:dyDescent="0.2"/>
    <row r="71" ht="4.9000000000000004" customHeight="1" x14ac:dyDescent="0.2"/>
    <row r="72" ht="4.9000000000000004" customHeight="1" x14ac:dyDescent="0.2"/>
    <row r="73" ht="4.9000000000000004" customHeight="1" x14ac:dyDescent="0.2"/>
    <row r="74" ht="4.9000000000000004" customHeight="1" x14ac:dyDescent="0.2"/>
    <row r="75" ht="4.9000000000000004" customHeight="1" x14ac:dyDescent="0.2"/>
    <row r="76" ht="4.9000000000000004" customHeight="1" x14ac:dyDescent="0.2"/>
    <row r="77" ht="4.9000000000000004" customHeight="1" x14ac:dyDescent="0.2"/>
    <row r="78" ht="4.9000000000000004" customHeight="1" x14ac:dyDescent="0.2"/>
    <row r="79" ht="4.9000000000000004" customHeight="1" x14ac:dyDescent="0.2"/>
    <row r="80" ht="4.9000000000000004" customHeight="1" x14ac:dyDescent="0.2"/>
    <row r="81" ht="4.9000000000000004" customHeight="1" x14ac:dyDescent="0.2"/>
    <row r="82" ht="4.9000000000000004" customHeight="1" x14ac:dyDescent="0.2"/>
    <row r="83" ht="4.9000000000000004" customHeight="1" x14ac:dyDescent="0.2"/>
    <row r="84" ht="4.9000000000000004" customHeight="1" x14ac:dyDescent="0.2"/>
    <row r="85" ht="4.9000000000000004" customHeight="1" x14ac:dyDescent="0.2"/>
    <row r="86" ht="4.9000000000000004" customHeight="1" x14ac:dyDescent="0.2"/>
    <row r="87" ht="4.9000000000000004" customHeight="1" x14ac:dyDescent="0.2"/>
    <row r="88" ht="4.9000000000000004" customHeight="1" x14ac:dyDescent="0.2"/>
    <row r="89" ht="4.9000000000000004" customHeight="1" x14ac:dyDescent="0.2"/>
    <row r="90" ht="4.9000000000000004" customHeight="1" x14ac:dyDescent="0.2"/>
    <row r="91" ht="4.9000000000000004" customHeight="1" x14ac:dyDescent="0.2"/>
    <row r="92" ht="4.9000000000000004" customHeight="1" x14ac:dyDescent="0.2"/>
    <row r="93" ht="4.9000000000000004" customHeight="1" x14ac:dyDescent="0.2"/>
    <row r="94" ht="4.9000000000000004" customHeight="1" x14ac:dyDescent="0.2"/>
    <row r="95" ht="4.9000000000000004" customHeight="1" x14ac:dyDescent="0.2"/>
    <row r="96" ht="4.9000000000000004" customHeight="1" x14ac:dyDescent="0.2"/>
    <row r="97" ht="4.9000000000000004" customHeight="1" x14ac:dyDescent="0.2"/>
    <row r="98" ht="4.9000000000000004" customHeight="1" x14ac:dyDescent="0.2"/>
    <row r="99" ht="4.9000000000000004" customHeight="1" x14ac:dyDescent="0.2"/>
    <row r="100" ht="4.9000000000000004" customHeight="1" x14ac:dyDescent="0.2"/>
    <row r="101" ht="4.9000000000000004" customHeight="1" x14ac:dyDescent="0.2"/>
    <row r="102" ht="4.9000000000000004" customHeight="1" x14ac:dyDescent="0.2"/>
    <row r="103" ht="4.9000000000000004" customHeight="1" x14ac:dyDescent="0.2"/>
    <row r="104" ht="4.9000000000000004" customHeight="1" x14ac:dyDescent="0.2"/>
    <row r="105" ht="4.9000000000000004" customHeight="1" x14ac:dyDescent="0.2"/>
    <row r="106" ht="4.9000000000000004" customHeight="1" x14ac:dyDescent="0.2"/>
    <row r="107" ht="4.9000000000000004" customHeight="1" x14ac:dyDescent="0.2"/>
    <row r="108" ht="4.9000000000000004" customHeight="1" x14ac:dyDescent="0.2"/>
    <row r="109" ht="4.9000000000000004" customHeight="1" x14ac:dyDescent="0.2"/>
    <row r="110" ht="4.9000000000000004" customHeight="1" x14ac:dyDescent="0.2"/>
    <row r="111" ht="4.9000000000000004" customHeight="1" x14ac:dyDescent="0.2"/>
    <row r="112" ht="4.9000000000000004" customHeight="1" x14ac:dyDescent="0.2"/>
    <row r="113" ht="4.9000000000000004" customHeight="1" x14ac:dyDescent="0.2"/>
    <row r="114" ht="4.9000000000000004" customHeight="1" x14ac:dyDescent="0.2"/>
    <row r="115" ht="4.9000000000000004" customHeight="1" x14ac:dyDescent="0.2"/>
    <row r="116" ht="4.9000000000000004" customHeight="1" x14ac:dyDescent="0.2"/>
    <row r="117" ht="4.9000000000000004" customHeight="1" x14ac:dyDescent="0.2"/>
    <row r="118" ht="4.9000000000000004" customHeight="1" x14ac:dyDescent="0.2"/>
    <row r="119" ht="4.9000000000000004" customHeight="1" x14ac:dyDescent="0.2"/>
    <row r="120" ht="4.9000000000000004" customHeight="1" x14ac:dyDescent="0.2"/>
    <row r="121" ht="4.9000000000000004" customHeight="1" x14ac:dyDescent="0.2"/>
    <row r="122" ht="4.9000000000000004" customHeight="1" x14ac:dyDescent="0.2"/>
    <row r="123" ht="4.9000000000000004" customHeight="1" x14ac:dyDescent="0.2"/>
    <row r="124" ht="4.9000000000000004" customHeight="1" x14ac:dyDescent="0.2"/>
    <row r="125" ht="4.9000000000000004" customHeight="1" x14ac:dyDescent="0.2"/>
    <row r="126" ht="4.9000000000000004" customHeight="1" x14ac:dyDescent="0.2"/>
    <row r="127" ht="4.9000000000000004" customHeight="1" x14ac:dyDescent="0.2"/>
    <row r="128" ht="4.9000000000000004" customHeight="1" x14ac:dyDescent="0.2"/>
    <row r="129" ht="4.9000000000000004" customHeight="1" x14ac:dyDescent="0.2"/>
    <row r="130" ht="4.9000000000000004" customHeight="1" x14ac:dyDescent="0.2"/>
    <row r="131" ht="4.9000000000000004" customHeight="1" x14ac:dyDescent="0.2"/>
    <row r="132" ht="4.9000000000000004" customHeight="1" x14ac:dyDescent="0.2"/>
    <row r="133" ht="4.9000000000000004" customHeight="1" x14ac:dyDescent="0.2"/>
    <row r="134" ht="4.9000000000000004" customHeight="1" x14ac:dyDescent="0.2"/>
    <row r="135" ht="4.9000000000000004" customHeight="1" x14ac:dyDescent="0.2"/>
    <row r="136" ht="4.9000000000000004" customHeight="1" x14ac:dyDescent="0.2"/>
    <row r="137" ht="4.9000000000000004" customHeight="1" x14ac:dyDescent="0.2"/>
    <row r="138" ht="4.9000000000000004" customHeight="1" x14ac:dyDescent="0.2"/>
    <row r="139" ht="4.9000000000000004" customHeight="1" x14ac:dyDescent="0.2"/>
    <row r="140" ht="4.9000000000000004" customHeight="1" x14ac:dyDescent="0.2"/>
    <row r="141" ht="4.9000000000000004" customHeight="1" x14ac:dyDescent="0.2"/>
    <row r="142" ht="4.9000000000000004" customHeight="1" x14ac:dyDescent="0.2"/>
    <row r="143" ht="4.9000000000000004" customHeight="1" x14ac:dyDescent="0.2"/>
    <row r="144" ht="4.9000000000000004" customHeight="1" x14ac:dyDescent="0.2"/>
    <row r="145" ht="4.9000000000000004" customHeight="1" x14ac:dyDescent="0.2"/>
    <row r="146" ht="4.9000000000000004" customHeight="1" x14ac:dyDescent="0.2"/>
    <row r="147" ht="4.9000000000000004" customHeight="1" x14ac:dyDescent="0.2"/>
    <row r="148" ht="4.9000000000000004" customHeight="1" x14ac:dyDescent="0.2"/>
    <row r="149" ht="4.9000000000000004" customHeight="1" x14ac:dyDescent="0.2"/>
    <row r="150" ht="4.9000000000000004" customHeight="1" x14ac:dyDescent="0.2"/>
    <row r="151" ht="4.9000000000000004" customHeight="1" x14ac:dyDescent="0.2"/>
    <row r="152" ht="4.9000000000000004" customHeight="1" x14ac:dyDescent="0.2"/>
    <row r="153" ht="4.9000000000000004" customHeight="1" x14ac:dyDescent="0.2"/>
    <row r="154" ht="4.9000000000000004" customHeight="1" x14ac:dyDescent="0.2"/>
    <row r="155" ht="4.9000000000000004" customHeight="1" x14ac:dyDescent="0.2"/>
    <row r="156" ht="4.9000000000000004" customHeight="1" x14ac:dyDescent="0.2"/>
    <row r="157" ht="4.9000000000000004" customHeight="1" x14ac:dyDescent="0.2"/>
    <row r="158" ht="4.9000000000000004" customHeight="1" x14ac:dyDescent="0.2"/>
    <row r="159" ht="4.9000000000000004" customHeight="1" x14ac:dyDescent="0.2"/>
    <row r="160" ht="4.9000000000000004" customHeight="1" x14ac:dyDescent="0.2"/>
    <row r="161" ht="4.9000000000000004" customHeight="1" x14ac:dyDescent="0.2"/>
    <row r="162" ht="4.9000000000000004" customHeight="1" x14ac:dyDescent="0.2"/>
    <row r="163" ht="4.9000000000000004" customHeight="1" x14ac:dyDescent="0.2"/>
    <row r="164" ht="9.9499999999999993" customHeight="1" x14ac:dyDescent="0.2"/>
    <row r="165" ht="9.9499999999999993" customHeight="1" x14ac:dyDescent="0.2"/>
    <row r="166" ht="9.9499999999999993" customHeight="1" x14ac:dyDescent="0.2"/>
    <row r="167" ht="9.9499999999999993" customHeight="1" x14ac:dyDescent="0.2"/>
    <row r="168" ht="9.9499999999999993" customHeight="1" x14ac:dyDescent="0.2"/>
    <row r="169" ht="9.9499999999999993" customHeight="1" x14ac:dyDescent="0.2"/>
    <row r="170" ht="9.9499999999999993" customHeight="1" x14ac:dyDescent="0.2"/>
    <row r="171" ht="9.9499999999999993" customHeight="1" x14ac:dyDescent="0.2"/>
    <row r="172" ht="9.9499999999999993" customHeight="1" x14ac:dyDescent="0.2"/>
    <row r="173" ht="9.9499999999999993" customHeight="1" x14ac:dyDescent="0.2"/>
    <row r="174" ht="9.9499999999999993" customHeight="1" x14ac:dyDescent="0.2"/>
    <row r="175" ht="9.9499999999999993" customHeight="1" x14ac:dyDescent="0.2"/>
    <row r="176" ht="9.9499999999999993" customHeight="1" x14ac:dyDescent="0.2"/>
    <row r="177" ht="9.9499999999999993" customHeight="1" x14ac:dyDescent="0.2"/>
    <row r="178" ht="9.9499999999999993" customHeight="1" x14ac:dyDescent="0.2"/>
    <row r="179" ht="9.9499999999999993" customHeight="1" x14ac:dyDescent="0.2"/>
    <row r="180" ht="9.9499999999999993" customHeight="1" x14ac:dyDescent="0.2"/>
    <row r="181" ht="9.9499999999999993" customHeight="1" x14ac:dyDescent="0.2"/>
    <row r="182" ht="9.9499999999999993" customHeight="1" x14ac:dyDescent="0.2"/>
    <row r="183" ht="9.9499999999999993" customHeight="1" x14ac:dyDescent="0.2"/>
    <row r="184" ht="9.9499999999999993" customHeight="1" x14ac:dyDescent="0.2"/>
    <row r="185" ht="9.9499999999999993" customHeight="1" x14ac:dyDescent="0.2"/>
    <row r="186" ht="9.9499999999999993" customHeight="1" x14ac:dyDescent="0.2"/>
    <row r="187" ht="9.9499999999999993" customHeight="1" x14ac:dyDescent="0.2"/>
    <row r="188" ht="9.9499999999999993" customHeight="1" x14ac:dyDescent="0.2"/>
    <row r="189" ht="9.9499999999999993" customHeight="1" x14ac:dyDescent="0.2"/>
    <row r="190" ht="9.9499999999999993" customHeight="1" x14ac:dyDescent="0.2"/>
    <row r="191" ht="9.9499999999999993" customHeight="1" x14ac:dyDescent="0.2"/>
    <row r="192" ht="9.9499999999999993" customHeight="1" x14ac:dyDescent="0.2"/>
    <row r="193" ht="9.9499999999999993" customHeight="1" x14ac:dyDescent="0.2"/>
    <row r="194" ht="9.9499999999999993" customHeight="1" x14ac:dyDescent="0.2"/>
    <row r="195" ht="9.9499999999999993" customHeight="1" x14ac:dyDescent="0.2"/>
    <row r="196" ht="9.9499999999999993" customHeight="1" x14ac:dyDescent="0.2"/>
    <row r="197" ht="9.9499999999999993" customHeight="1" x14ac:dyDescent="0.2"/>
    <row r="198" ht="9.9499999999999993" customHeight="1" x14ac:dyDescent="0.2"/>
    <row r="199" ht="9.9499999999999993" customHeight="1" x14ac:dyDescent="0.2"/>
    <row r="200" ht="9.9499999999999993" customHeight="1" x14ac:dyDescent="0.2"/>
    <row r="201" ht="9.9499999999999993" customHeight="1" x14ac:dyDescent="0.2"/>
    <row r="202" ht="9.9499999999999993" customHeight="1" x14ac:dyDescent="0.2"/>
    <row r="203" ht="9.9499999999999993" customHeight="1" x14ac:dyDescent="0.2"/>
    <row r="204" ht="9.9499999999999993" customHeight="1" x14ac:dyDescent="0.2"/>
    <row r="205" ht="9.9499999999999993" customHeight="1" x14ac:dyDescent="0.2"/>
    <row r="206" ht="9.9499999999999993" customHeight="1" x14ac:dyDescent="0.2"/>
    <row r="207" ht="9.9499999999999993" customHeight="1" x14ac:dyDescent="0.2"/>
    <row r="208" ht="9.9499999999999993" customHeight="1" x14ac:dyDescent="0.2"/>
    <row r="209" ht="9.9499999999999993" customHeight="1" x14ac:dyDescent="0.2"/>
    <row r="210" ht="9.9499999999999993" customHeight="1" x14ac:dyDescent="0.2"/>
    <row r="211" ht="9.9499999999999993" customHeight="1" x14ac:dyDescent="0.2"/>
    <row r="212" ht="9.9499999999999993" customHeight="1" x14ac:dyDescent="0.2"/>
    <row r="213" ht="9.9499999999999993" customHeight="1" x14ac:dyDescent="0.2"/>
    <row r="214" ht="9.9499999999999993" customHeight="1" x14ac:dyDescent="0.2"/>
    <row r="215" ht="9.9499999999999993" customHeight="1" x14ac:dyDescent="0.2"/>
    <row r="216" ht="9.9499999999999993" customHeight="1" x14ac:dyDescent="0.2"/>
    <row r="217" ht="9.9499999999999993" customHeight="1" x14ac:dyDescent="0.2"/>
    <row r="218" ht="9.9499999999999993" customHeight="1" x14ac:dyDescent="0.2"/>
    <row r="219" ht="9.9499999999999993" customHeight="1" x14ac:dyDescent="0.2"/>
    <row r="220" ht="9.9499999999999993" customHeight="1" x14ac:dyDescent="0.2"/>
    <row r="221" ht="9.9499999999999993" customHeight="1" x14ac:dyDescent="0.2"/>
    <row r="222" ht="9.9499999999999993" customHeight="1" x14ac:dyDescent="0.2"/>
    <row r="223" ht="9.9499999999999993" customHeight="1" x14ac:dyDescent="0.2"/>
    <row r="224" ht="9.9499999999999993" customHeight="1" x14ac:dyDescent="0.2"/>
    <row r="225" ht="9.9499999999999993" customHeight="1" x14ac:dyDescent="0.2"/>
    <row r="226" ht="9.9499999999999993" customHeight="1" x14ac:dyDescent="0.2"/>
    <row r="227" ht="9.9499999999999993" customHeight="1" x14ac:dyDescent="0.2"/>
    <row r="228" ht="9.9499999999999993" customHeight="1" x14ac:dyDescent="0.2"/>
    <row r="229" ht="9.9499999999999993" customHeight="1" x14ac:dyDescent="0.2"/>
    <row r="230" ht="9.9499999999999993" customHeight="1" x14ac:dyDescent="0.2"/>
    <row r="231" ht="9.9499999999999993" customHeight="1" x14ac:dyDescent="0.2"/>
    <row r="232" ht="9.9499999999999993" customHeight="1" x14ac:dyDescent="0.2"/>
    <row r="233" ht="9.9499999999999993" customHeight="1" x14ac:dyDescent="0.2"/>
    <row r="234" ht="9.9499999999999993" customHeight="1" x14ac:dyDescent="0.2"/>
    <row r="235" ht="9.9499999999999993" customHeight="1" x14ac:dyDescent="0.2"/>
    <row r="236" ht="9.9499999999999993" customHeight="1" x14ac:dyDescent="0.2"/>
    <row r="237" ht="9.9499999999999993" customHeight="1" x14ac:dyDescent="0.2"/>
    <row r="238" ht="9.9499999999999993" customHeight="1" x14ac:dyDescent="0.2"/>
    <row r="239" ht="9.9499999999999993" customHeight="1" x14ac:dyDescent="0.2"/>
    <row r="240" ht="9.9499999999999993" customHeight="1" x14ac:dyDescent="0.2"/>
    <row r="241" ht="9.9499999999999993" customHeight="1" x14ac:dyDescent="0.2"/>
    <row r="242" ht="9.9499999999999993" customHeight="1" x14ac:dyDescent="0.2"/>
    <row r="243" ht="9.9499999999999993" customHeight="1" x14ac:dyDescent="0.2"/>
    <row r="244" ht="9.9499999999999993" customHeight="1" x14ac:dyDescent="0.2"/>
    <row r="245" ht="9.9499999999999993" customHeight="1" x14ac:dyDescent="0.2"/>
    <row r="246" ht="9.9499999999999993" customHeight="1" x14ac:dyDescent="0.2"/>
    <row r="247" ht="9.9499999999999993" customHeight="1" x14ac:dyDescent="0.2"/>
    <row r="248" ht="9.9499999999999993" customHeight="1" x14ac:dyDescent="0.2"/>
    <row r="249" ht="9.9499999999999993" customHeight="1" x14ac:dyDescent="0.2"/>
    <row r="250" ht="9.9499999999999993" customHeight="1" x14ac:dyDescent="0.2"/>
    <row r="251" ht="9.9499999999999993" customHeight="1" x14ac:dyDescent="0.2"/>
    <row r="252" ht="9.9499999999999993" customHeight="1" x14ac:dyDescent="0.2"/>
    <row r="253" ht="9.9499999999999993" customHeight="1" x14ac:dyDescent="0.2"/>
    <row r="254" ht="9.9499999999999993" customHeight="1" x14ac:dyDescent="0.2"/>
    <row r="255" ht="9.9499999999999993" customHeight="1" x14ac:dyDescent="0.2"/>
    <row r="256" ht="9.9499999999999993" customHeight="1" x14ac:dyDescent="0.2"/>
    <row r="257" ht="9.9499999999999993" customHeight="1" x14ac:dyDescent="0.2"/>
    <row r="258" ht="9.9499999999999993" customHeight="1" x14ac:dyDescent="0.2"/>
    <row r="259" ht="9.9499999999999993" customHeight="1" x14ac:dyDescent="0.2"/>
  </sheetData>
  <phoneticPr fontId="15" type="noConversion"/>
  <pageMargins left="0.31496062992125984" right="0.51181102362204722" top="0.78740157480314965" bottom="0.74803149606299213" header="0.51181102362204722" footer="0.39370078740157483"/>
  <pageSetup paperSize="9" orientation="portrait" r:id="rId1"/>
  <headerFooter alignWithMargins="0">
    <oddFooter>&amp;C&amp;A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BFCAE8-5117-4D91-ADAE-9C30D61F2249}">
  <dimension ref="C1:K269"/>
  <sheetViews>
    <sheetView zoomScale="75" workbookViewId="0">
      <selection activeCell="G61" sqref="G61"/>
    </sheetView>
  </sheetViews>
  <sheetFormatPr baseColWidth="10" defaultColWidth="2.7109375" defaultRowHeight="12.75" x14ac:dyDescent="0.2"/>
  <cols>
    <col min="1" max="147" width="1" customWidth="1"/>
  </cols>
  <sheetData>
    <row r="1" spans="3:11" ht="5.0999999999999996" customHeight="1" x14ac:dyDescent="0.2"/>
    <row r="2" spans="3:11" ht="5.0999999999999996" customHeight="1" x14ac:dyDescent="0.2"/>
    <row r="3" spans="3:11" ht="5.0999999999999996" customHeight="1" x14ac:dyDescent="0.2"/>
    <row r="4" spans="3:11" ht="5.0999999999999996" customHeight="1" x14ac:dyDescent="0.2"/>
    <row r="5" spans="3:11" ht="5.0999999999999996" customHeight="1" x14ac:dyDescent="0.2">
      <c r="H5" s="2"/>
      <c r="I5" s="1"/>
      <c r="J5" s="1"/>
      <c r="K5" s="1"/>
    </row>
    <row r="6" spans="3:11" ht="5.0999999999999996" customHeight="1" x14ac:dyDescent="0.2">
      <c r="H6" s="3"/>
      <c r="I6" s="1"/>
      <c r="J6" s="1"/>
      <c r="K6" s="1"/>
    </row>
    <row r="7" spans="3:11" ht="5.0999999999999996" customHeight="1" x14ac:dyDescent="0.2"/>
    <row r="8" spans="3:11" ht="5.0999999999999996" customHeight="1" x14ac:dyDescent="0.2"/>
    <row r="9" spans="3:11" ht="5.0999999999999996" customHeight="1" x14ac:dyDescent="0.2">
      <c r="F9" s="2"/>
      <c r="G9" s="1"/>
    </row>
    <row r="10" spans="3:11" ht="5.0999999999999996" customHeight="1" x14ac:dyDescent="0.2">
      <c r="F10" s="1"/>
      <c r="G10" s="1"/>
    </row>
    <row r="11" spans="3:11" ht="5.0999999999999996" customHeight="1" x14ac:dyDescent="0.2"/>
    <row r="12" spans="3:11" ht="5.0999999999999996" customHeight="1" x14ac:dyDescent="0.2"/>
    <row r="13" spans="3:11" ht="5.0999999999999996" customHeight="1" x14ac:dyDescent="0.2"/>
    <row r="14" spans="3:11" ht="5.0999999999999996" customHeight="1" x14ac:dyDescent="0.2">
      <c r="C14" s="2"/>
      <c r="D14" s="1"/>
      <c r="F14" s="2"/>
      <c r="G14" s="1"/>
    </row>
    <row r="15" spans="3:11" ht="5.0999999999999996" customHeight="1" x14ac:dyDescent="0.2">
      <c r="C15" s="2"/>
      <c r="D15" s="3"/>
      <c r="F15" s="3"/>
      <c r="G15" s="3"/>
    </row>
    <row r="16" spans="3:11" ht="5.0999999999999996" customHeight="1" x14ac:dyDescent="0.2">
      <c r="C16" s="2"/>
      <c r="D16" s="1"/>
      <c r="F16" s="2"/>
      <c r="G16" s="1"/>
    </row>
    <row r="17" ht="5.0999999999999996" customHeight="1" x14ac:dyDescent="0.2"/>
    <row r="18" ht="5.0999999999999996" customHeight="1" x14ac:dyDescent="0.2"/>
    <row r="19" ht="5.0999999999999996" customHeight="1" x14ac:dyDescent="0.2"/>
    <row r="20" ht="5.0999999999999996" customHeight="1" x14ac:dyDescent="0.2"/>
    <row r="21" ht="5.0999999999999996" customHeight="1" x14ac:dyDescent="0.2"/>
    <row r="22" ht="5.0999999999999996" customHeight="1" x14ac:dyDescent="0.2"/>
    <row r="23" ht="5.0999999999999996" customHeight="1" x14ac:dyDescent="0.2"/>
    <row r="24" ht="5.0999999999999996" customHeight="1" x14ac:dyDescent="0.2"/>
    <row r="25" ht="5.0999999999999996" customHeight="1" x14ac:dyDescent="0.2"/>
    <row r="26" ht="5.0999999999999996" customHeight="1" x14ac:dyDescent="0.2"/>
    <row r="27" ht="5.0999999999999996" customHeight="1" x14ac:dyDescent="0.2"/>
    <row r="28" ht="5.0999999999999996" customHeight="1" x14ac:dyDescent="0.2"/>
    <row r="29" ht="5.0999999999999996" customHeight="1" x14ac:dyDescent="0.2"/>
    <row r="30" ht="5.0999999999999996" customHeight="1" x14ac:dyDescent="0.2"/>
    <row r="31" ht="5.0999999999999996" customHeight="1" x14ac:dyDescent="0.2"/>
    <row r="32" ht="5.0999999999999996" customHeight="1" x14ac:dyDescent="0.2"/>
    <row r="33" ht="5.0999999999999996" customHeight="1" x14ac:dyDescent="0.2"/>
    <row r="34" ht="5.0999999999999996" customHeight="1" x14ac:dyDescent="0.2"/>
    <row r="35" ht="5.0999999999999996" customHeight="1" x14ac:dyDescent="0.2"/>
    <row r="36" ht="5.0999999999999996" customHeight="1" x14ac:dyDescent="0.2"/>
    <row r="37" ht="5.0999999999999996" customHeight="1" x14ac:dyDescent="0.2"/>
    <row r="38" ht="5.0999999999999996" customHeight="1" x14ac:dyDescent="0.2"/>
    <row r="39" ht="5.0999999999999996" customHeight="1" x14ac:dyDescent="0.2"/>
    <row r="40" ht="5.0999999999999996" customHeight="1" x14ac:dyDescent="0.2"/>
    <row r="41" ht="5.0999999999999996" customHeight="1" x14ac:dyDescent="0.2"/>
    <row r="42" ht="5.0999999999999996" customHeight="1" x14ac:dyDescent="0.2"/>
    <row r="43" ht="5.0999999999999996" customHeight="1" x14ac:dyDescent="0.2"/>
    <row r="44" ht="5.0999999999999996" customHeight="1" x14ac:dyDescent="0.2"/>
    <row r="45" ht="5.0999999999999996" customHeight="1" x14ac:dyDescent="0.2"/>
    <row r="46" ht="5.0999999999999996" customHeight="1" x14ac:dyDescent="0.2"/>
    <row r="47" ht="5.0999999999999996" customHeight="1" x14ac:dyDescent="0.2"/>
    <row r="48" ht="5.0999999999999996" customHeight="1" x14ac:dyDescent="0.2"/>
    <row r="49" ht="5.0999999999999996" customHeight="1" x14ac:dyDescent="0.2"/>
    <row r="50" ht="5.0999999999999996" customHeight="1" x14ac:dyDescent="0.2"/>
    <row r="51" ht="5.0999999999999996" customHeight="1" x14ac:dyDescent="0.2"/>
    <row r="52" ht="5.0999999999999996" customHeight="1" x14ac:dyDescent="0.2"/>
    <row r="53" ht="5.0999999999999996" customHeight="1" x14ac:dyDescent="0.2"/>
    <row r="54" ht="5.0999999999999996" customHeight="1" x14ac:dyDescent="0.2"/>
    <row r="55" ht="5.0999999999999996" customHeight="1" x14ac:dyDescent="0.2"/>
    <row r="56" ht="5.0999999999999996" customHeight="1" x14ac:dyDescent="0.2"/>
    <row r="57" ht="5.0999999999999996" customHeight="1" x14ac:dyDescent="0.2"/>
    <row r="58" ht="5.0999999999999996" customHeight="1" x14ac:dyDescent="0.2"/>
    <row r="59" ht="5.0999999999999996" customHeight="1" x14ac:dyDescent="0.2"/>
    <row r="60" ht="5.0999999999999996" customHeight="1" x14ac:dyDescent="0.2"/>
    <row r="61" ht="5.0999999999999996" customHeight="1" x14ac:dyDescent="0.2"/>
    <row r="62" ht="5.0999999999999996" customHeight="1" x14ac:dyDescent="0.2"/>
    <row r="63" ht="5.0999999999999996" customHeight="1" x14ac:dyDescent="0.2"/>
    <row r="64" ht="5.0999999999999996" customHeight="1" x14ac:dyDescent="0.2"/>
    <row r="65" ht="5.0999999999999996" customHeight="1" x14ac:dyDescent="0.2"/>
    <row r="66" ht="5.0999999999999996" customHeight="1" x14ac:dyDescent="0.2"/>
    <row r="67" ht="5.0999999999999996" customHeight="1" x14ac:dyDescent="0.2"/>
    <row r="68" ht="5.0999999999999996" customHeight="1" x14ac:dyDescent="0.2"/>
    <row r="69" ht="5.0999999999999996" customHeight="1" x14ac:dyDescent="0.2"/>
    <row r="70" ht="5.0999999999999996" customHeight="1" x14ac:dyDescent="0.2"/>
    <row r="71" ht="5.0999999999999996" customHeight="1" x14ac:dyDescent="0.2"/>
    <row r="72" ht="5.0999999999999996" customHeight="1" x14ac:dyDescent="0.2"/>
    <row r="73" ht="5.0999999999999996" customHeight="1" x14ac:dyDescent="0.2"/>
    <row r="74" ht="5.0999999999999996" customHeight="1" x14ac:dyDescent="0.2"/>
    <row r="75" ht="5.0999999999999996" customHeight="1" x14ac:dyDescent="0.2"/>
    <row r="76" ht="5.0999999999999996" customHeight="1" x14ac:dyDescent="0.2"/>
    <row r="77" ht="5.0999999999999996" customHeight="1" x14ac:dyDescent="0.2"/>
    <row r="78" ht="5.0999999999999996" customHeight="1" x14ac:dyDescent="0.2"/>
    <row r="79" ht="5.0999999999999996" customHeight="1" x14ac:dyDescent="0.2"/>
    <row r="80" ht="5.0999999999999996" customHeight="1" x14ac:dyDescent="0.2"/>
    <row r="81" ht="5.0999999999999996" customHeight="1" x14ac:dyDescent="0.2"/>
    <row r="82" ht="5.0999999999999996" customHeight="1" x14ac:dyDescent="0.2"/>
    <row r="83" ht="5.0999999999999996" customHeight="1" x14ac:dyDescent="0.2"/>
    <row r="84" ht="5.0999999999999996" customHeight="1" x14ac:dyDescent="0.2"/>
    <row r="85" ht="5.0999999999999996" customHeight="1" x14ac:dyDescent="0.2"/>
    <row r="86" ht="5.0999999999999996" customHeight="1" x14ac:dyDescent="0.2"/>
    <row r="87" ht="5.0999999999999996" customHeight="1" x14ac:dyDescent="0.2"/>
    <row r="88" ht="5.0999999999999996" customHeight="1" x14ac:dyDescent="0.2"/>
    <row r="89" ht="5.0999999999999996" customHeight="1" x14ac:dyDescent="0.2"/>
    <row r="90" ht="5.0999999999999996" customHeight="1" x14ac:dyDescent="0.2"/>
    <row r="91" ht="5.0999999999999996" customHeight="1" x14ac:dyDescent="0.2"/>
    <row r="92" ht="5.0999999999999996" customHeight="1" x14ac:dyDescent="0.2"/>
    <row r="93" ht="5.0999999999999996" customHeight="1" x14ac:dyDescent="0.2"/>
    <row r="94" ht="5.0999999999999996" customHeight="1" x14ac:dyDescent="0.2"/>
    <row r="95" ht="5.0999999999999996" customHeight="1" x14ac:dyDescent="0.2"/>
    <row r="96" ht="5.0999999999999996" customHeight="1" x14ac:dyDescent="0.2"/>
    <row r="97" ht="5.0999999999999996" customHeight="1" x14ac:dyDescent="0.2"/>
    <row r="98" ht="5.0999999999999996" customHeight="1" x14ac:dyDescent="0.2"/>
    <row r="99" ht="5.0999999999999996" customHeight="1" x14ac:dyDescent="0.2"/>
    <row r="100" ht="5.0999999999999996" customHeight="1" x14ac:dyDescent="0.2"/>
    <row r="101" ht="5.0999999999999996" customHeight="1" x14ac:dyDescent="0.2"/>
    <row r="102" ht="5.0999999999999996" customHeight="1" x14ac:dyDescent="0.2"/>
    <row r="103" ht="5.0999999999999996" customHeight="1" x14ac:dyDescent="0.2"/>
    <row r="104" ht="5.0999999999999996" customHeight="1" x14ac:dyDescent="0.2"/>
    <row r="105" ht="5.0999999999999996" customHeight="1" x14ac:dyDescent="0.2"/>
    <row r="106" ht="5.0999999999999996" customHeight="1" x14ac:dyDescent="0.2"/>
    <row r="107" ht="5.0999999999999996" customHeight="1" x14ac:dyDescent="0.2"/>
    <row r="108" ht="5.0999999999999996" customHeight="1" x14ac:dyDescent="0.2"/>
    <row r="109" ht="5.0999999999999996" customHeight="1" x14ac:dyDescent="0.2"/>
    <row r="110" ht="5.0999999999999996" customHeight="1" x14ac:dyDescent="0.2"/>
    <row r="111" ht="5.0999999999999996" customHeight="1" x14ac:dyDescent="0.2"/>
    <row r="112" ht="5.0999999999999996" customHeight="1" x14ac:dyDescent="0.2"/>
    <row r="113" ht="5.0999999999999996" customHeight="1" x14ac:dyDescent="0.2"/>
    <row r="114" ht="5.0999999999999996" customHeight="1" x14ac:dyDescent="0.2"/>
    <row r="115" ht="5.0999999999999996" customHeight="1" x14ac:dyDescent="0.2"/>
    <row r="116" ht="5.0999999999999996" customHeight="1" x14ac:dyDescent="0.2"/>
    <row r="117" ht="5.0999999999999996" customHeight="1" x14ac:dyDescent="0.2"/>
    <row r="118" ht="5.0999999999999996" customHeight="1" x14ac:dyDescent="0.2"/>
    <row r="119" ht="5.0999999999999996" customHeight="1" x14ac:dyDescent="0.2"/>
    <row r="120" ht="5.0999999999999996" customHeight="1" x14ac:dyDescent="0.2"/>
    <row r="121" ht="5.0999999999999996" customHeight="1" x14ac:dyDescent="0.2"/>
    <row r="122" ht="5.0999999999999996" customHeight="1" x14ac:dyDescent="0.2"/>
    <row r="123" ht="5.0999999999999996" customHeight="1" x14ac:dyDescent="0.2"/>
    <row r="124" ht="5.0999999999999996" customHeight="1" x14ac:dyDescent="0.2"/>
    <row r="125" ht="5.0999999999999996" customHeight="1" x14ac:dyDescent="0.2"/>
    <row r="126" ht="5.0999999999999996" customHeight="1" x14ac:dyDescent="0.2"/>
    <row r="127" ht="5.0999999999999996" customHeight="1" x14ac:dyDescent="0.2"/>
    <row r="128" ht="5.0999999999999996" customHeight="1" x14ac:dyDescent="0.2"/>
    <row r="129" ht="5.0999999999999996" customHeight="1" x14ac:dyDescent="0.2"/>
    <row r="130" ht="5.0999999999999996" customHeight="1" x14ac:dyDescent="0.2"/>
    <row r="131" ht="5.0999999999999996" customHeight="1" x14ac:dyDescent="0.2"/>
    <row r="132" ht="5.0999999999999996" customHeight="1" x14ac:dyDescent="0.2"/>
    <row r="133" ht="5.0999999999999996" customHeight="1" x14ac:dyDescent="0.2"/>
    <row r="134" ht="5.0999999999999996" customHeight="1" x14ac:dyDescent="0.2"/>
    <row r="135" ht="5.0999999999999996" customHeight="1" x14ac:dyDescent="0.2"/>
    <row r="136" ht="5.0999999999999996" customHeight="1" x14ac:dyDescent="0.2"/>
    <row r="137" ht="5.0999999999999996" customHeight="1" x14ac:dyDescent="0.2"/>
    <row r="138" ht="5.0999999999999996" customHeight="1" x14ac:dyDescent="0.2"/>
    <row r="139" ht="5.0999999999999996" customHeight="1" x14ac:dyDescent="0.2"/>
    <row r="140" ht="5.0999999999999996" customHeight="1" x14ac:dyDescent="0.2"/>
    <row r="141" ht="5.0999999999999996" customHeight="1" x14ac:dyDescent="0.2"/>
    <row r="142" ht="5.0999999999999996" customHeight="1" x14ac:dyDescent="0.2"/>
    <row r="143" ht="5.0999999999999996" customHeight="1" x14ac:dyDescent="0.2"/>
    <row r="144" ht="5.0999999999999996" customHeight="1" x14ac:dyDescent="0.2"/>
    <row r="145" ht="5.0999999999999996" customHeight="1" x14ac:dyDescent="0.2"/>
    <row r="146" ht="5.0999999999999996" customHeight="1" x14ac:dyDescent="0.2"/>
    <row r="147" ht="5.0999999999999996" customHeight="1" x14ac:dyDescent="0.2"/>
    <row r="148" ht="5.0999999999999996" customHeight="1" x14ac:dyDescent="0.2"/>
    <row r="149" ht="5.0999999999999996" customHeight="1" x14ac:dyDescent="0.2"/>
    <row r="150" ht="5.0999999999999996" customHeight="1" x14ac:dyDescent="0.2"/>
    <row r="151" ht="5.0999999999999996" customHeight="1" x14ac:dyDescent="0.2"/>
    <row r="152" ht="5.0999999999999996" customHeight="1" x14ac:dyDescent="0.2"/>
    <row r="153" ht="5.0999999999999996" customHeight="1" x14ac:dyDescent="0.2"/>
    <row r="154" ht="5.0999999999999996" customHeight="1" x14ac:dyDescent="0.2"/>
    <row r="155" ht="5.0999999999999996" customHeight="1" x14ac:dyDescent="0.2"/>
    <row r="156" ht="5.0999999999999996" customHeight="1" x14ac:dyDescent="0.2"/>
    <row r="157" ht="5.0999999999999996" customHeight="1" x14ac:dyDescent="0.2"/>
    <row r="158" ht="5.0999999999999996" customHeight="1" x14ac:dyDescent="0.2"/>
    <row r="159" ht="5.0999999999999996" customHeight="1" x14ac:dyDescent="0.2"/>
    <row r="160" ht="5.0999999999999996" customHeight="1" x14ac:dyDescent="0.2"/>
    <row r="161" ht="5.0999999999999996" customHeight="1" x14ac:dyDescent="0.2"/>
    <row r="162" ht="5.0999999999999996" customHeight="1" x14ac:dyDescent="0.2"/>
    <row r="163" ht="5.0999999999999996" customHeight="1" x14ac:dyDescent="0.2"/>
    <row r="164" ht="5.0999999999999996" customHeight="1" x14ac:dyDescent="0.2"/>
    <row r="165" ht="5.0999999999999996" customHeight="1" x14ac:dyDescent="0.2"/>
    <row r="166" ht="5.0999999999999996" customHeight="1" x14ac:dyDescent="0.2"/>
    <row r="167" ht="5.0999999999999996" customHeight="1" x14ac:dyDescent="0.2"/>
    <row r="168" ht="5.0999999999999996" customHeight="1" x14ac:dyDescent="0.2"/>
    <row r="169" ht="5.0999999999999996" customHeight="1" x14ac:dyDescent="0.2"/>
    <row r="170" ht="5.0999999999999996" customHeight="1" x14ac:dyDescent="0.2"/>
    <row r="171" ht="5.0999999999999996" customHeight="1" x14ac:dyDescent="0.2"/>
    <row r="172" ht="5.0999999999999996" customHeight="1" x14ac:dyDescent="0.2"/>
    <row r="173" ht="5.0999999999999996" customHeight="1" x14ac:dyDescent="0.2"/>
    <row r="174" ht="5.0999999999999996" customHeight="1" x14ac:dyDescent="0.2"/>
    <row r="175" ht="5.0999999999999996" customHeight="1" x14ac:dyDescent="0.2"/>
    <row r="176" ht="5.0999999999999996" customHeight="1" x14ac:dyDescent="0.2"/>
    <row r="177" ht="5.0999999999999996" customHeight="1" x14ac:dyDescent="0.2"/>
    <row r="178" ht="5.0999999999999996" customHeight="1" x14ac:dyDescent="0.2"/>
    <row r="179" ht="5.0999999999999996" customHeight="1" x14ac:dyDescent="0.2"/>
    <row r="180" ht="5.0999999999999996" customHeight="1" x14ac:dyDescent="0.2"/>
    <row r="181" ht="5.0999999999999996" customHeight="1" x14ac:dyDescent="0.2"/>
    <row r="182" ht="5.0999999999999996" customHeight="1" x14ac:dyDescent="0.2"/>
    <row r="183" ht="5.0999999999999996" customHeight="1" x14ac:dyDescent="0.2"/>
    <row r="184" ht="5.0999999999999996" customHeight="1" x14ac:dyDescent="0.2"/>
    <row r="185" ht="5.0999999999999996" customHeight="1" x14ac:dyDescent="0.2"/>
    <row r="186" ht="5.0999999999999996" customHeight="1" x14ac:dyDescent="0.2"/>
    <row r="187" ht="5.0999999999999996" customHeight="1" x14ac:dyDescent="0.2"/>
    <row r="188" ht="5.0999999999999996" customHeight="1" x14ac:dyDescent="0.2"/>
    <row r="189" ht="5.0999999999999996" customHeight="1" x14ac:dyDescent="0.2"/>
    <row r="190" ht="5.0999999999999996" customHeight="1" x14ac:dyDescent="0.2"/>
    <row r="191" ht="5.0999999999999996" customHeight="1" x14ac:dyDescent="0.2"/>
    <row r="192" ht="5.0999999999999996" customHeight="1" x14ac:dyDescent="0.2"/>
    <row r="193" ht="5.0999999999999996" customHeight="1" x14ac:dyDescent="0.2"/>
    <row r="194" ht="5.0999999999999996" customHeight="1" x14ac:dyDescent="0.2"/>
    <row r="195" ht="5.0999999999999996" customHeight="1" x14ac:dyDescent="0.2"/>
    <row r="196" ht="5.0999999999999996" customHeight="1" x14ac:dyDescent="0.2"/>
    <row r="197" ht="5.0999999999999996" customHeight="1" x14ac:dyDescent="0.2"/>
    <row r="198" ht="5.0999999999999996" customHeight="1" x14ac:dyDescent="0.2"/>
    <row r="199" ht="5.0999999999999996" customHeight="1" x14ac:dyDescent="0.2"/>
    <row r="200" ht="5.0999999999999996" customHeight="1" x14ac:dyDescent="0.2"/>
    <row r="201" ht="5.0999999999999996" customHeight="1" x14ac:dyDescent="0.2"/>
    <row r="202" ht="5.0999999999999996" customHeight="1" x14ac:dyDescent="0.2"/>
    <row r="203" ht="5.0999999999999996" customHeight="1" x14ac:dyDescent="0.2"/>
    <row r="204" ht="5.0999999999999996" customHeight="1" x14ac:dyDescent="0.2"/>
    <row r="205" ht="5.0999999999999996" customHeight="1" x14ac:dyDescent="0.2"/>
    <row r="206" ht="5.0999999999999996" customHeight="1" x14ac:dyDescent="0.2"/>
    <row r="207" ht="5.0999999999999996" customHeight="1" x14ac:dyDescent="0.2"/>
    <row r="208" ht="5.0999999999999996" customHeight="1" x14ac:dyDescent="0.2"/>
    <row r="209" ht="5.0999999999999996" customHeight="1" x14ac:dyDescent="0.2"/>
    <row r="210" ht="5.0999999999999996" customHeight="1" x14ac:dyDescent="0.2"/>
    <row r="211" ht="5.0999999999999996" customHeight="1" x14ac:dyDescent="0.2"/>
    <row r="212" ht="5.0999999999999996" customHeight="1" x14ac:dyDescent="0.2"/>
    <row r="213" ht="5.0999999999999996" customHeight="1" x14ac:dyDescent="0.2"/>
    <row r="214" ht="5.0999999999999996" customHeight="1" x14ac:dyDescent="0.2"/>
    <row r="215" ht="5.0999999999999996" customHeight="1" x14ac:dyDescent="0.2"/>
    <row r="216" ht="5.0999999999999996" customHeight="1" x14ac:dyDescent="0.2"/>
    <row r="217" ht="5.0999999999999996" customHeight="1" x14ac:dyDescent="0.2"/>
    <row r="218" ht="5.0999999999999996" customHeight="1" x14ac:dyDescent="0.2"/>
    <row r="219" ht="5.0999999999999996" customHeight="1" x14ac:dyDescent="0.2"/>
    <row r="220" ht="5.0999999999999996" customHeight="1" x14ac:dyDescent="0.2"/>
    <row r="221" ht="5.0999999999999996" customHeight="1" x14ac:dyDescent="0.2"/>
    <row r="222" ht="5.0999999999999996" customHeight="1" x14ac:dyDescent="0.2"/>
    <row r="223" ht="5.0999999999999996" customHeight="1" x14ac:dyDescent="0.2"/>
    <row r="224" ht="5.0999999999999996" customHeight="1" x14ac:dyDescent="0.2"/>
    <row r="225" ht="5.0999999999999996" customHeight="1" x14ac:dyDescent="0.2"/>
    <row r="226" ht="5.0999999999999996" customHeight="1" x14ac:dyDescent="0.2"/>
    <row r="227" ht="5.0999999999999996" customHeight="1" x14ac:dyDescent="0.2"/>
    <row r="228" ht="5.0999999999999996" customHeight="1" x14ac:dyDescent="0.2"/>
    <row r="229" ht="5.0999999999999996" customHeight="1" x14ac:dyDescent="0.2"/>
    <row r="230" ht="5.0999999999999996" customHeight="1" x14ac:dyDescent="0.2"/>
    <row r="231" ht="5.0999999999999996" customHeight="1" x14ac:dyDescent="0.2"/>
    <row r="232" ht="5.0999999999999996" customHeight="1" x14ac:dyDescent="0.2"/>
    <row r="233" ht="5.0999999999999996" customHeight="1" x14ac:dyDescent="0.2"/>
    <row r="234" ht="5.0999999999999996" customHeight="1" x14ac:dyDescent="0.2"/>
    <row r="235" ht="5.0999999999999996" customHeight="1" x14ac:dyDescent="0.2"/>
    <row r="236" ht="5.0999999999999996" customHeight="1" x14ac:dyDescent="0.2"/>
    <row r="237" ht="5.0999999999999996" customHeight="1" x14ac:dyDescent="0.2"/>
    <row r="238" ht="5.0999999999999996" customHeight="1" x14ac:dyDescent="0.2"/>
    <row r="239" ht="5.0999999999999996" customHeight="1" x14ac:dyDescent="0.2"/>
    <row r="240" ht="5.0999999999999996" customHeight="1" x14ac:dyDescent="0.2"/>
    <row r="241" ht="5.0999999999999996" customHeight="1" x14ac:dyDescent="0.2"/>
    <row r="242" ht="5.0999999999999996" customHeight="1" x14ac:dyDescent="0.2"/>
    <row r="243" ht="5.0999999999999996" customHeight="1" x14ac:dyDescent="0.2"/>
    <row r="244" ht="5.0999999999999996" customHeight="1" x14ac:dyDescent="0.2"/>
    <row r="245" ht="5.0999999999999996" customHeight="1" x14ac:dyDescent="0.2"/>
    <row r="246" ht="5.0999999999999996" customHeight="1" x14ac:dyDescent="0.2"/>
    <row r="247" ht="5.0999999999999996" customHeight="1" x14ac:dyDescent="0.2"/>
    <row r="248" ht="5.0999999999999996" customHeight="1" x14ac:dyDescent="0.2"/>
    <row r="249" ht="5.0999999999999996" customHeight="1" x14ac:dyDescent="0.2"/>
    <row r="250" ht="5.0999999999999996" customHeight="1" x14ac:dyDescent="0.2"/>
    <row r="251" ht="5.0999999999999996" customHeight="1" x14ac:dyDescent="0.2"/>
    <row r="252" ht="5.0999999999999996" customHeight="1" x14ac:dyDescent="0.2"/>
    <row r="253" ht="5.0999999999999996" customHeight="1" x14ac:dyDescent="0.2"/>
    <row r="254" ht="5.0999999999999996" customHeight="1" x14ac:dyDescent="0.2"/>
    <row r="255" ht="5.0999999999999996" customHeight="1" x14ac:dyDescent="0.2"/>
    <row r="256" ht="5.0999999999999996" customHeight="1" x14ac:dyDescent="0.2"/>
    <row r="257" ht="5.0999999999999996" customHeight="1" x14ac:dyDescent="0.2"/>
    <row r="258" ht="5.0999999999999996" customHeight="1" x14ac:dyDescent="0.2"/>
    <row r="259" ht="5.0999999999999996" customHeight="1" x14ac:dyDescent="0.2"/>
    <row r="260" ht="5.0999999999999996" customHeight="1" x14ac:dyDescent="0.2"/>
    <row r="261" ht="5.0999999999999996" customHeight="1" x14ac:dyDescent="0.2"/>
    <row r="262" ht="5.0999999999999996" customHeight="1" x14ac:dyDescent="0.2"/>
    <row r="263" ht="5.0999999999999996" customHeight="1" x14ac:dyDescent="0.2"/>
    <row r="264" ht="5.0999999999999996" customHeight="1" x14ac:dyDescent="0.2"/>
    <row r="265" ht="5.0999999999999996" customHeight="1" x14ac:dyDescent="0.2"/>
    <row r="266" ht="5.0999999999999996" customHeight="1" x14ac:dyDescent="0.2"/>
    <row r="267" ht="5.0999999999999996" customHeight="1" x14ac:dyDescent="0.2"/>
    <row r="268" ht="5.0999999999999996" customHeight="1" x14ac:dyDescent="0.2"/>
    <row r="269" ht="5.0999999999999996" customHeight="1" x14ac:dyDescent="0.2"/>
  </sheetData>
  <phoneticPr fontId="15" type="noConversion"/>
  <pageMargins left="0.31496062992125984" right="0.51181102362204722" top="0.78740157480314965" bottom="0.74803149606299213" header="0.51181102362204722" footer="0.39370078740157483"/>
  <pageSetup paperSize="9" orientation="landscape" r:id="rId1"/>
  <headerFooter alignWithMargins="0">
    <oddFooter>&amp;C&amp;A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CF1AF2-E82C-4BDA-9D50-44DD31BE6F83}">
  <dimension ref="A1:K63"/>
  <sheetViews>
    <sheetView workbookViewId="0">
      <selection activeCell="G61" sqref="G61"/>
    </sheetView>
  </sheetViews>
  <sheetFormatPr baseColWidth="10" defaultRowHeight="12.75" x14ac:dyDescent="0.2"/>
  <cols>
    <col min="1" max="1" width="22" customWidth="1"/>
    <col min="2" max="3" width="5" customWidth="1"/>
    <col min="4" max="5" width="9.28515625" customWidth="1"/>
    <col min="6" max="7" width="5" customWidth="1"/>
    <col min="8" max="9" width="9.28515625" customWidth="1"/>
    <col min="10" max="11" width="5" customWidth="1"/>
  </cols>
  <sheetData>
    <row r="1" spans="1:11" ht="15.75" x14ac:dyDescent="0.25">
      <c r="H1" s="81"/>
    </row>
    <row r="2" spans="1:11" ht="12.75" customHeight="1" x14ac:dyDescent="0.2"/>
    <row r="3" spans="1:11" x14ac:dyDescent="0.2">
      <c r="A3" s="12"/>
      <c r="B3" s="12"/>
    </row>
    <row r="4" spans="1:11" ht="8.1" customHeight="1" x14ac:dyDescent="0.2">
      <c r="A4" s="12"/>
      <c r="B4" s="12"/>
    </row>
    <row r="5" spans="1:11" s="42" customFormat="1" ht="15" customHeight="1" x14ac:dyDescent="0.2">
      <c r="A5" s="604"/>
      <c r="B5" s="832"/>
      <c r="C5" s="605" t="s">
        <v>40</v>
      </c>
      <c r="D5" s="542">
        <v>1998</v>
      </c>
      <c r="E5" s="538">
        <v>1999</v>
      </c>
      <c r="F5" s="946">
        <v>2000</v>
      </c>
      <c r="G5" s="947"/>
      <c r="H5" s="565">
        <v>2001</v>
      </c>
      <c r="I5" s="606" t="s">
        <v>796</v>
      </c>
      <c r="J5" s="606"/>
      <c r="K5" s="607"/>
    </row>
    <row r="6" spans="1:11" s="42" customFormat="1" ht="15" customHeight="1" x14ac:dyDescent="0.2">
      <c r="A6" s="71" t="s">
        <v>41</v>
      </c>
      <c r="B6" s="72"/>
      <c r="C6" s="23"/>
      <c r="D6" s="13">
        <v>6521</v>
      </c>
      <c r="E6" s="916">
        <v>6459</v>
      </c>
      <c r="F6" s="948">
        <v>6453</v>
      </c>
      <c r="G6" s="949"/>
      <c r="H6" s="917">
        <v>6484</v>
      </c>
      <c r="I6" s="304">
        <v>6670</v>
      </c>
      <c r="J6" s="304"/>
      <c r="K6" s="303"/>
    </row>
    <row r="7" spans="1:11" s="42" customFormat="1" ht="15" customHeight="1" x14ac:dyDescent="0.2">
      <c r="A7" s="43" t="s">
        <v>42</v>
      </c>
      <c r="B7" s="23"/>
      <c r="C7" s="23"/>
      <c r="D7" s="13">
        <v>3149</v>
      </c>
      <c r="E7" s="916">
        <v>3113</v>
      </c>
      <c r="F7" s="948">
        <v>3075</v>
      </c>
      <c r="G7" s="949"/>
      <c r="H7" s="917">
        <v>3080</v>
      </c>
      <c r="I7" s="304">
        <v>3231</v>
      </c>
      <c r="J7" s="304"/>
      <c r="K7" s="303"/>
    </row>
    <row r="8" spans="1:11" s="42" customFormat="1" ht="15" customHeight="1" x14ac:dyDescent="0.2">
      <c r="A8" s="43" t="s">
        <v>43</v>
      </c>
      <c r="B8" s="23"/>
      <c r="C8" s="23"/>
      <c r="D8" s="13">
        <v>3372</v>
      </c>
      <c r="E8" s="916">
        <v>3346</v>
      </c>
      <c r="F8" s="948">
        <v>3378</v>
      </c>
      <c r="G8" s="949"/>
      <c r="H8" s="917">
        <v>3404</v>
      </c>
      <c r="I8" s="304">
        <v>3439</v>
      </c>
      <c r="J8" s="304"/>
      <c r="K8" s="303"/>
    </row>
    <row r="9" spans="1:11" ht="12.75" customHeight="1" x14ac:dyDescent="0.2">
      <c r="I9" s="28"/>
      <c r="J9" s="28"/>
      <c r="K9" s="28"/>
    </row>
    <row r="10" spans="1:11" ht="12.75" customHeight="1" x14ac:dyDescent="0.2">
      <c r="A10" s="12"/>
      <c r="B10" s="12"/>
    </row>
    <row r="11" spans="1:11" ht="12.75" customHeight="1" x14ac:dyDescent="0.2">
      <c r="A11" s="14" t="s">
        <v>864</v>
      </c>
      <c r="B11" s="14"/>
    </row>
    <row r="12" spans="1:11" ht="9.9499999999999993" customHeight="1" x14ac:dyDescent="0.2">
      <c r="A12" s="14"/>
      <c r="B12" s="14"/>
    </row>
    <row r="13" spans="1:11" ht="15" customHeight="1" x14ac:dyDescent="0.2">
      <c r="A13" s="78" t="s">
        <v>44</v>
      </c>
      <c r="B13" s="833"/>
      <c r="C13" s="51"/>
      <c r="D13" s="51"/>
      <c r="E13" s="51"/>
      <c r="F13" s="51"/>
      <c r="G13" s="51"/>
      <c r="H13" s="51"/>
      <c r="I13" s="301">
        <v>8</v>
      </c>
      <c r="J13" s="940" t="s">
        <v>45</v>
      </c>
      <c r="K13" s="941"/>
    </row>
    <row r="14" spans="1:11" ht="15" customHeight="1" x14ac:dyDescent="0.2">
      <c r="A14" s="44" t="s">
        <v>46</v>
      </c>
      <c r="B14" s="834"/>
      <c r="C14" s="23"/>
      <c r="D14" s="23"/>
      <c r="E14" s="23"/>
      <c r="F14" s="23"/>
      <c r="G14" s="23"/>
      <c r="H14" s="23"/>
      <c r="I14" s="15">
        <v>9</v>
      </c>
      <c r="J14" s="940" t="s">
        <v>45</v>
      </c>
      <c r="K14" s="941"/>
    </row>
    <row r="15" spans="1:11" ht="15" customHeight="1" x14ac:dyDescent="0.2">
      <c r="A15" s="44" t="s">
        <v>47</v>
      </c>
      <c r="B15" s="834"/>
      <c r="C15" s="23"/>
      <c r="D15" s="23"/>
      <c r="E15" s="23"/>
      <c r="F15" s="23"/>
      <c r="G15" s="23"/>
      <c r="H15" s="23"/>
      <c r="I15" s="15">
        <v>3</v>
      </c>
      <c r="J15" s="940" t="s">
        <v>45</v>
      </c>
      <c r="K15" s="941"/>
    </row>
    <row r="16" spans="1:11" ht="15" customHeight="1" thickBot="1" x14ac:dyDescent="0.25">
      <c r="A16" s="44" t="s">
        <v>48</v>
      </c>
      <c r="B16" s="834"/>
      <c r="C16" s="23"/>
      <c r="D16" s="23"/>
      <c r="E16" s="23"/>
      <c r="F16" s="23"/>
      <c r="G16" s="23"/>
      <c r="H16" s="23"/>
      <c r="I16" s="20">
        <v>10</v>
      </c>
      <c r="J16" s="944" t="s">
        <v>45</v>
      </c>
      <c r="K16" s="945"/>
    </row>
    <row r="17" spans="1:11" ht="15" customHeight="1" x14ac:dyDescent="0.2">
      <c r="A17" s="603"/>
      <c r="B17" s="835"/>
      <c r="C17" s="490"/>
      <c r="D17" s="490"/>
      <c r="E17" s="490"/>
      <c r="F17" s="490"/>
      <c r="G17" s="490"/>
      <c r="H17" s="515" t="s">
        <v>49</v>
      </c>
      <c r="I17" s="15">
        <f>SUM(I13:I16)</f>
        <v>30</v>
      </c>
      <c r="J17" s="942" t="s">
        <v>45</v>
      </c>
      <c r="K17" s="943"/>
    </row>
    <row r="18" spans="1:11" ht="18" customHeight="1" x14ac:dyDescent="0.2">
      <c r="A18" s="865" t="s">
        <v>813</v>
      </c>
      <c r="B18" s="402"/>
      <c r="C18" s="333"/>
      <c r="D18" s="333"/>
      <c r="E18" s="333"/>
      <c r="F18" s="333"/>
      <c r="G18" s="333"/>
      <c r="H18" s="403"/>
      <c r="I18" s="404"/>
      <c r="J18" s="404"/>
      <c r="K18" s="333"/>
    </row>
    <row r="19" spans="1:11" ht="15" customHeight="1" x14ac:dyDescent="0.2">
      <c r="A19" s="526"/>
      <c r="B19" s="527"/>
      <c r="C19" s="502"/>
      <c r="D19" s="502"/>
      <c r="E19" s="502"/>
      <c r="F19" s="502"/>
      <c r="G19" s="523"/>
      <c r="H19" s="533" t="s">
        <v>50</v>
      </c>
      <c r="I19" s="851" t="s">
        <v>51</v>
      </c>
      <c r="J19" s="950" t="s">
        <v>52</v>
      </c>
      <c r="K19" s="951"/>
    </row>
    <row r="20" spans="1:11" ht="15" customHeight="1" x14ac:dyDescent="0.2">
      <c r="A20" s="602">
        <v>37318</v>
      </c>
      <c r="B20" s="836"/>
      <c r="C20" s="490"/>
      <c r="D20" s="490"/>
      <c r="E20" s="490"/>
      <c r="F20" s="490"/>
      <c r="G20" s="481"/>
      <c r="H20" s="535" t="s">
        <v>53</v>
      </c>
      <c r="I20" s="551" t="s">
        <v>53</v>
      </c>
      <c r="J20" s="952" t="s">
        <v>54</v>
      </c>
      <c r="K20" s="953"/>
    </row>
    <row r="21" spans="1:11" ht="15" customHeight="1" x14ac:dyDescent="0.2">
      <c r="A21" s="822" t="s">
        <v>797</v>
      </c>
      <c r="B21" s="837"/>
      <c r="C21" s="52"/>
      <c r="D21" s="52"/>
      <c r="E21" s="52"/>
      <c r="F21" s="52"/>
      <c r="G21" s="823"/>
      <c r="H21" s="824"/>
      <c r="I21" s="56"/>
      <c r="J21" s="55"/>
      <c r="K21" s="54"/>
    </row>
    <row r="22" spans="1:11" ht="15" customHeight="1" x14ac:dyDescent="0.2">
      <c r="A22" s="460" t="s">
        <v>798</v>
      </c>
      <c r="B22" s="838"/>
      <c r="C22" s="818"/>
      <c r="D22" s="818"/>
      <c r="E22" s="818"/>
      <c r="F22" s="818"/>
      <c r="G22" s="819"/>
      <c r="H22" s="463"/>
      <c r="I22" s="55"/>
      <c r="J22" s="55"/>
      <c r="K22" s="464"/>
    </row>
    <row r="23" spans="1:11" ht="15" customHeight="1" x14ac:dyDescent="0.2">
      <c r="A23" s="465" t="s">
        <v>799</v>
      </c>
      <c r="B23" s="839"/>
      <c r="C23" s="818"/>
      <c r="D23" s="818"/>
      <c r="E23" s="818"/>
      <c r="F23" s="818"/>
      <c r="G23" s="819"/>
      <c r="H23" s="463">
        <v>1490</v>
      </c>
      <c r="I23" s="848">
        <v>1435</v>
      </c>
      <c r="J23" s="848"/>
      <c r="K23" s="464">
        <v>0.49</v>
      </c>
    </row>
    <row r="24" spans="1:11" ht="15" customHeight="1" x14ac:dyDescent="0.2">
      <c r="A24" s="465" t="s">
        <v>800</v>
      </c>
      <c r="B24" s="839"/>
      <c r="C24" s="818"/>
      <c r="D24" s="818"/>
      <c r="E24" s="818"/>
      <c r="F24" s="818"/>
      <c r="G24" s="819"/>
      <c r="H24" s="58"/>
      <c r="I24" s="55"/>
      <c r="J24" s="55"/>
      <c r="K24" s="54"/>
    </row>
    <row r="25" spans="1:11" ht="15" customHeight="1" x14ac:dyDescent="0.2">
      <c r="A25" s="460" t="s">
        <v>801</v>
      </c>
      <c r="B25" s="838"/>
      <c r="C25" s="818"/>
      <c r="D25" s="818"/>
      <c r="E25" s="818"/>
      <c r="F25" s="818"/>
      <c r="G25" s="819"/>
      <c r="H25" s="58"/>
      <c r="I25" s="55"/>
      <c r="J25" s="55"/>
      <c r="K25" s="54"/>
    </row>
    <row r="26" spans="1:11" ht="15" customHeight="1" thickBot="1" x14ac:dyDescent="0.25">
      <c r="A26" s="827" t="s">
        <v>802</v>
      </c>
      <c r="B26" s="840"/>
      <c r="C26" s="828"/>
      <c r="D26" s="828"/>
      <c r="E26" s="828"/>
      <c r="F26" s="828"/>
      <c r="G26" s="829"/>
      <c r="H26" s="830">
        <v>1046</v>
      </c>
      <c r="I26" s="849">
        <v>1944</v>
      </c>
      <c r="J26" s="849"/>
      <c r="K26" s="831">
        <v>0.49</v>
      </c>
    </row>
    <row r="27" spans="1:11" ht="15" customHeight="1" x14ac:dyDescent="0.2">
      <c r="A27" s="465" t="s">
        <v>803</v>
      </c>
      <c r="B27" s="839"/>
      <c r="C27" s="818"/>
      <c r="D27" s="818"/>
      <c r="E27" s="818"/>
      <c r="F27" s="818"/>
      <c r="G27" s="819"/>
      <c r="H27" s="42"/>
      <c r="I27" s="55"/>
      <c r="J27" s="55"/>
      <c r="K27" s="54"/>
    </row>
    <row r="28" spans="1:11" ht="15" customHeight="1" x14ac:dyDescent="0.2">
      <c r="A28" s="465" t="s">
        <v>804</v>
      </c>
      <c r="B28" s="839"/>
      <c r="C28" s="818"/>
      <c r="D28" s="818"/>
      <c r="E28" s="818"/>
      <c r="F28" s="818"/>
      <c r="G28" s="819"/>
      <c r="H28" s="256">
        <v>1504</v>
      </c>
      <c r="I28" s="848">
        <v>1575</v>
      </c>
      <c r="J28" s="848"/>
      <c r="K28" s="464">
        <v>0.5</v>
      </c>
    </row>
    <row r="29" spans="1:11" ht="15" customHeight="1" x14ac:dyDescent="0.2">
      <c r="A29" s="465" t="s">
        <v>805</v>
      </c>
      <c r="B29" s="839"/>
      <c r="C29" s="818"/>
      <c r="D29" s="818"/>
      <c r="E29" s="818"/>
      <c r="F29" s="818"/>
      <c r="G29" s="819"/>
      <c r="H29" s="42"/>
      <c r="I29" s="55"/>
      <c r="J29" s="55"/>
      <c r="K29" s="54"/>
    </row>
    <row r="30" spans="1:11" ht="15" customHeight="1" x14ac:dyDescent="0.2">
      <c r="A30" s="465" t="s">
        <v>806</v>
      </c>
      <c r="B30" s="839"/>
      <c r="C30" s="818"/>
      <c r="D30" s="818"/>
      <c r="E30" s="818"/>
      <c r="F30" s="818"/>
      <c r="G30" s="819"/>
      <c r="H30" s="256">
        <v>1216</v>
      </c>
      <c r="I30" s="848">
        <v>1819</v>
      </c>
      <c r="J30" s="848"/>
      <c r="K30" s="464">
        <v>0.5</v>
      </c>
    </row>
    <row r="31" spans="1:11" ht="15" customHeight="1" x14ac:dyDescent="0.2">
      <c r="A31" s="825" t="s">
        <v>807</v>
      </c>
      <c r="B31" s="820"/>
      <c r="C31" s="820"/>
      <c r="D31" s="820"/>
      <c r="E31" s="820"/>
      <c r="F31" s="820"/>
      <c r="G31" s="821"/>
      <c r="H31" s="826"/>
      <c r="I31" s="850"/>
      <c r="J31" s="850"/>
      <c r="K31" s="405"/>
    </row>
    <row r="32" spans="1:11" ht="15" customHeight="1" x14ac:dyDescent="0.2">
      <c r="A32" s="447"/>
      <c r="B32" s="447"/>
      <c r="C32" s="42"/>
      <c r="D32" s="42"/>
      <c r="E32" s="42"/>
      <c r="F32" s="42"/>
      <c r="G32" s="42"/>
      <c r="H32" s="103"/>
      <c r="I32" s="461"/>
      <c r="J32" s="461"/>
      <c r="K32" s="462"/>
    </row>
    <row r="33" spans="1:11" ht="15" customHeight="1" x14ac:dyDescent="0.2">
      <c r="A33" s="447"/>
      <c r="B33" s="447"/>
      <c r="C33" s="42"/>
      <c r="D33" s="42"/>
      <c r="E33" s="42"/>
      <c r="F33" s="42"/>
      <c r="G33" s="42"/>
      <c r="H33" s="103"/>
      <c r="I33" s="461"/>
      <c r="J33" s="461"/>
      <c r="K33" s="462"/>
    </row>
    <row r="34" spans="1:11" ht="15" customHeight="1" x14ac:dyDescent="0.2">
      <c r="A34" s="598" t="s">
        <v>738</v>
      </c>
      <c r="B34" s="841"/>
      <c r="C34" s="502"/>
      <c r="D34" s="502"/>
      <c r="E34" s="502"/>
      <c r="F34" s="502"/>
      <c r="G34" s="502"/>
      <c r="H34" s="599"/>
      <c r="I34" s="600"/>
      <c r="J34" s="600"/>
      <c r="K34" s="601"/>
    </row>
    <row r="35" spans="1:11" ht="15" customHeight="1" x14ac:dyDescent="0.2">
      <c r="A35" s="475" t="s">
        <v>737</v>
      </c>
      <c r="B35" s="447"/>
      <c r="K35" s="49"/>
    </row>
    <row r="36" spans="1:11" ht="12.75" customHeight="1" x14ac:dyDescent="0.2">
      <c r="A36" s="44" t="s">
        <v>808</v>
      </c>
      <c r="B36" s="834"/>
      <c r="C36" s="7"/>
      <c r="D36" s="7"/>
      <c r="E36" s="7"/>
      <c r="F36" s="7"/>
      <c r="G36" s="7"/>
      <c r="H36" s="7"/>
      <c r="I36" s="7"/>
      <c r="J36" s="7"/>
      <c r="K36" s="302"/>
    </row>
    <row r="37" spans="1:11" ht="12.75" customHeight="1" x14ac:dyDescent="0.2">
      <c r="A37" s="595"/>
      <c r="B37" s="855">
        <v>2001</v>
      </c>
      <c r="C37" s="846">
        <v>2002</v>
      </c>
      <c r="D37" s="596"/>
      <c r="E37" s="596"/>
      <c r="F37" s="856">
        <v>2001</v>
      </c>
      <c r="G37" s="847">
        <v>2002</v>
      </c>
      <c r="H37" s="596"/>
      <c r="I37" s="596"/>
      <c r="J37" s="856">
        <v>2001</v>
      </c>
      <c r="K37" s="846">
        <v>2002</v>
      </c>
    </row>
    <row r="38" spans="1:11" ht="15" customHeight="1" x14ac:dyDescent="0.2">
      <c r="A38" s="815" t="s">
        <v>655</v>
      </c>
      <c r="B38" s="815">
        <v>0</v>
      </c>
      <c r="C38" s="853">
        <v>1</v>
      </c>
      <c r="D38" s="78" t="s">
        <v>749</v>
      </c>
      <c r="E38" s="862"/>
      <c r="F38" s="415">
        <v>26</v>
      </c>
      <c r="G38" s="854">
        <v>16</v>
      </c>
      <c r="H38" s="78" t="s">
        <v>746</v>
      </c>
      <c r="I38" s="433"/>
      <c r="J38" s="433">
        <v>6</v>
      </c>
      <c r="K38" s="477">
        <v>18</v>
      </c>
    </row>
    <row r="39" spans="1:11" ht="15" customHeight="1" x14ac:dyDescent="0.2">
      <c r="A39" s="815" t="s">
        <v>789</v>
      </c>
      <c r="B39" s="815">
        <v>4</v>
      </c>
      <c r="C39" s="853">
        <v>4</v>
      </c>
      <c r="D39" s="78" t="s">
        <v>750</v>
      </c>
      <c r="E39" s="433"/>
      <c r="F39" s="415">
        <v>1</v>
      </c>
      <c r="G39" s="854">
        <v>0</v>
      </c>
      <c r="H39" s="78" t="s">
        <v>753</v>
      </c>
      <c r="I39" s="433"/>
      <c r="J39" s="433">
        <v>1</v>
      </c>
      <c r="K39" s="477">
        <v>0</v>
      </c>
    </row>
    <row r="40" spans="1:11" ht="15" customHeight="1" x14ac:dyDescent="0.2">
      <c r="A40" s="858" t="s">
        <v>656</v>
      </c>
      <c r="B40" s="858">
        <v>3</v>
      </c>
      <c r="C40" s="859">
        <v>0</v>
      </c>
      <c r="D40" s="475" t="s">
        <v>751</v>
      </c>
      <c r="E40" s="49"/>
      <c r="F40" s="845">
        <v>4</v>
      </c>
      <c r="G40" s="177">
        <v>4</v>
      </c>
      <c r="H40" s="475" t="s">
        <v>669</v>
      </c>
      <c r="I40" s="49"/>
      <c r="J40" s="417">
        <v>0</v>
      </c>
      <c r="K40" s="476">
        <v>4</v>
      </c>
    </row>
    <row r="41" spans="1:11" ht="15" customHeight="1" x14ac:dyDescent="0.2">
      <c r="A41" s="815" t="s">
        <v>658</v>
      </c>
      <c r="B41" s="815">
        <v>0</v>
      </c>
      <c r="C41" s="853">
        <v>2</v>
      </c>
      <c r="D41" s="78" t="s">
        <v>665</v>
      </c>
      <c r="E41" s="433"/>
      <c r="F41" s="415">
        <v>1</v>
      </c>
      <c r="G41" s="852">
        <v>0</v>
      </c>
      <c r="H41" s="78" t="s">
        <v>670</v>
      </c>
      <c r="I41" s="433"/>
      <c r="J41" s="433">
        <v>1</v>
      </c>
      <c r="K41" s="326">
        <v>0</v>
      </c>
    </row>
    <row r="42" spans="1:11" ht="15" customHeight="1" x14ac:dyDescent="0.2">
      <c r="A42" s="858" t="s">
        <v>748</v>
      </c>
      <c r="B42" s="858">
        <v>2</v>
      </c>
      <c r="C42" s="859">
        <v>0</v>
      </c>
      <c r="D42" s="475" t="s">
        <v>809</v>
      </c>
      <c r="E42" s="49"/>
      <c r="F42" s="845">
        <v>0</v>
      </c>
      <c r="G42" s="8">
        <v>1</v>
      </c>
      <c r="H42" s="475" t="s">
        <v>671</v>
      </c>
      <c r="I42" s="49"/>
      <c r="J42" s="49">
        <v>2</v>
      </c>
      <c r="K42" s="478">
        <v>4</v>
      </c>
    </row>
    <row r="43" spans="1:11" ht="15" customHeight="1" x14ac:dyDescent="0.2">
      <c r="A43" s="815" t="s">
        <v>660</v>
      </c>
      <c r="B43" s="815">
        <v>0</v>
      </c>
      <c r="C43" s="853">
        <v>3</v>
      </c>
      <c r="D43" s="78" t="s">
        <v>810</v>
      </c>
      <c r="E43" s="433"/>
      <c r="F43" s="415">
        <v>0</v>
      </c>
      <c r="G43" s="852">
        <v>4</v>
      </c>
      <c r="H43" s="78" t="s">
        <v>754</v>
      </c>
      <c r="I43" s="433"/>
      <c r="J43" s="433">
        <v>1</v>
      </c>
      <c r="K43" s="326">
        <v>0</v>
      </c>
    </row>
    <row r="44" spans="1:11" ht="15" customHeight="1" x14ac:dyDescent="0.2">
      <c r="A44" s="858" t="s">
        <v>661</v>
      </c>
      <c r="B44" s="858">
        <v>1</v>
      </c>
      <c r="C44" s="859">
        <v>0</v>
      </c>
      <c r="D44" s="475" t="s">
        <v>747</v>
      </c>
      <c r="E44" s="49"/>
      <c r="F44" s="845">
        <v>2</v>
      </c>
      <c r="G44" s="8">
        <v>5</v>
      </c>
      <c r="H44" s="475" t="s">
        <v>672</v>
      </c>
      <c r="I44" s="49"/>
      <c r="J44" s="49">
        <v>1</v>
      </c>
      <c r="K44" s="478">
        <v>0</v>
      </c>
    </row>
    <row r="45" spans="1:11" ht="15" customHeight="1" x14ac:dyDescent="0.2">
      <c r="A45" s="815" t="s">
        <v>662</v>
      </c>
      <c r="B45" s="815">
        <v>15</v>
      </c>
      <c r="C45" s="853">
        <v>13</v>
      </c>
      <c r="D45" s="78" t="s">
        <v>752</v>
      </c>
      <c r="E45" s="433"/>
      <c r="F45" s="415">
        <v>1</v>
      </c>
      <c r="G45" s="852">
        <v>2</v>
      </c>
      <c r="H45" s="78" t="s">
        <v>673</v>
      </c>
      <c r="I45" s="433"/>
      <c r="J45" s="433">
        <v>23</v>
      </c>
      <c r="K45" s="326">
        <v>10</v>
      </c>
    </row>
    <row r="46" spans="1:11" ht="15" customHeight="1" x14ac:dyDescent="0.2">
      <c r="A46" s="694"/>
      <c r="B46" s="860"/>
      <c r="C46" s="861"/>
      <c r="D46" s="490"/>
      <c r="E46" s="490"/>
      <c r="F46" s="490"/>
      <c r="G46" s="490"/>
      <c r="H46" s="857"/>
      <c r="I46" s="492"/>
      <c r="J46" s="492"/>
      <c r="K46" s="496"/>
    </row>
    <row r="47" spans="1:11" ht="15" customHeight="1" x14ac:dyDescent="0.2">
      <c r="A47" s="802" t="s">
        <v>794</v>
      </c>
      <c r="B47" s="842"/>
      <c r="C47" s="771"/>
      <c r="D47" s="771"/>
      <c r="E47" s="771"/>
      <c r="F47" s="771"/>
      <c r="G47" s="771"/>
      <c r="H47" s="771"/>
      <c r="I47" s="771"/>
      <c r="J47" s="771"/>
      <c r="K47" s="777"/>
    </row>
    <row r="48" spans="1:11" ht="15" customHeight="1" x14ac:dyDescent="0.2">
      <c r="A48" s="803" t="s">
        <v>795</v>
      </c>
      <c r="B48" s="843"/>
      <c r="C48" s="29"/>
      <c r="D48" s="29"/>
      <c r="E48" s="29"/>
      <c r="F48" s="29"/>
      <c r="G48" s="29"/>
      <c r="H48" s="29"/>
      <c r="I48" s="29"/>
      <c r="J48" s="29"/>
      <c r="K48" s="770"/>
    </row>
    <row r="49" spans="1:11" ht="15" customHeight="1" x14ac:dyDescent="0.2">
      <c r="A49" s="804" t="s">
        <v>790</v>
      </c>
      <c r="B49" s="844"/>
      <c r="C49" s="805"/>
      <c r="D49" s="805"/>
      <c r="E49" s="805"/>
      <c r="F49" s="805"/>
      <c r="G49" s="805"/>
      <c r="H49" s="805"/>
      <c r="I49" s="805"/>
      <c r="J49" s="805"/>
      <c r="K49" s="806"/>
    </row>
    <row r="50" spans="1:11" ht="15" customHeight="1" x14ac:dyDescent="0.2">
      <c r="A50" s="843"/>
      <c r="B50" s="844"/>
      <c r="C50" s="805"/>
      <c r="D50" s="805"/>
      <c r="E50" s="805"/>
      <c r="F50" s="805"/>
      <c r="G50" s="805"/>
      <c r="H50" s="29"/>
      <c r="I50" s="29"/>
      <c r="J50" s="29"/>
      <c r="K50" s="29"/>
    </row>
    <row r="51" spans="1:11" ht="12.75" customHeight="1" x14ac:dyDescent="0.2">
      <c r="A51" s="863" t="s">
        <v>811</v>
      </c>
      <c r="B51" s="932">
        <v>2001</v>
      </c>
      <c r="C51" s="933"/>
      <c r="D51" s="936">
        <v>6</v>
      </c>
      <c r="E51" s="937"/>
      <c r="F51" s="937"/>
      <c r="G51" s="938"/>
    </row>
    <row r="52" spans="1:11" ht="15" customHeight="1" x14ac:dyDescent="0.2">
      <c r="A52" s="864"/>
      <c r="B52" s="934">
        <v>2002</v>
      </c>
      <c r="C52" s="935"/>
      <c r="D52" s="932" t="s">
        <v>812</v>
      </c>
      <c r="E52" s="939"/>
      <c r="F52" s="939"/>
      <c r="G52" s="933"/>
    </row>
    <row r="53" spans="1:11" ht="12.75" customHeight="1" x14ac:dyDescent="0.2"/>
    <row r="54" spans="1:11" ht="15" customHeight="1" x14ac:dyDescent="0.2"/>
    <row r="55" spans="1:11" ht="15" customHeight="1" x14ac:dyDescent="0.2"/>
    <row r="56" spans="1:11" ht="15" customHeight="1" x14ac:dyDescent="0.2"/>
    <row r="57" spans="1:11" ht="15" customHeight="1" x14ac:dyDescent="0.2"/>
    <row r="58" spans="1:11" ht="15" customHeight="1" x14ac:dyDescent="0.2"/>
    <row r="59" spans="1:11" ht="15" customHeight="1" x14ac:dyDescent="0.2">
      <c r="A59" s="188"/>
      <c r="B59" s="188"/>
      <c r="C59" s="166"/>
    </row>
    <row r="60" spans="1:11" ht="15" customHeight="1" x14ac:dyDescent="0.2"/>
    <row r="61" spans="1:11" ht="15" customHeight="1" x14ac:dyDescent="0.2"/>
    <row r="62" spans="1:11" ht="15" customHeight="1" x14ac:dyDescent="0.2"/>
    <row r="63" spans="1:11" ht="15" customHeight="1" x14ac:dyDescent="0.2"/>
  </sheetData>
  <mergeCells count="15">
    <mergeCell ref="F5:G5"/>
    <mergeCell ref="F6:G6"/>
    <mergeCell ref="F7:G7"/>
    <mergeCell ref="F8:G8"/>
    <mergeCell ref="J19:K19"/>
    <mergeCell ref="B51:C51"/>
    <mergeCell ref="B52:C52"/>
    <mergeCell ref="D51:G51"/>
    <mergeCell ref="D52:G52"/>
    <mergeCell ref="J13:K13"/>
    <mergeCell ref="J14:K14"/>
    <mergeCell ref="J15:K15"/>
    <mergeCell ref="J17:K17"/>
    <mergeCell ref="J16:K16"/>
    <mergeCell ref="J20:K20"/>
  </mergeCells>
  <phoneticPr fontId="15" type="noConversion"/>
  <pageMargins left="0.31496062992125984" right="0.51181102362204722" top="0.78740157480314965" bottom="0.74803149606299213" header="0.51181102362204722" footer="0.39370078740157483"/>
  <pageSetup paperSize="9" orientation="portrait" r:id="rId1"/>
  <headerFooter alignWithMargins="0">
    <oddFooter>&amp;C&amp;A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49</vt:i4>
      </vt:variant>
    </vt:vector>
  </HeadingPairs>
  <TitlesOfParts>
    <vt:vector size="49" baseType="lpstr">
      <vt:lpstr>Titelblatt</vt:lpstr>
      <vt:lpstr>Titelbl(Z)</vt:lpstr>
      <vt:lpstr>Nico1</vt:lpstr>
      <vt:lpstr>Inhaltsverz1</vt:lpstr>
      <vt:lpstr>Gemeinder1</vt:lpstr>
      <vt:lpstr>Gemeinder(Z)</vt:lpstr>
      <vt:lpstr>Organi Opf1</vt:lpstr>
      <vt:lpstr>Organi2</vt:lpstr>
      <vt:lpstr>Präsid1</vt:lpstr>
      <vt:lpstr>Präsid2</vt:lpstr>
      <vt:lpstr>Präsid(Z)</vt:lpstr>
      <vt:lpstr>Präsid3</vt:lpstr>
      <vt:lpstr>Präsid4</vt:lpstr>
      <vt:lpstr>Finanz1</vt:lpstr>
      <vt:lpstr>Finanz2</vt:lpstr>
      <vt:lpstr>Finanz3</vt:lpstr>
      <vt:lpstr>Bau1</vt:lpstr>
      <vt:lpstr>Bau(Z)</vt:lpstr>
      <vt:lpstr>Bau2</vt:lpstr>
      <vt:lpstr>Bau3</vt:lpstr>
      <vt:lpstr>Werke1</vt:lpstr>
      <vt:lpstr>Werke2</vt:lpstr>
      <vt:lpstr>Werke3</vt:lpstr>
      <vt:lpstr>Werke(Z)</vt:lpstr>
      <vt:lpstr>Werke4</vt:lpstr>
      <vt:lpstr>Werke5</vt:lpstr>
      <vt:lpstr>Sicherheit 1</vt:lpstr>
      <vt:lpstr>Sicherheit 2</vt:lpstr>
      <vt:lpstr>Ges_Umw1</vt:lpstr>
      <vt:lpstr>Ges_Umw2</vt:lpstr>
      <vt:lpstr>Ges_Umw(Z)</vt:lpstr>
      <vt:lpstr>Ges_Umw3</vt:lpstr>
      <vt:lpstr>Ges_Umw4</vt:lpstr>
      <vt:lpstr>Sozial1</vt:lpstr>
      <vt:lpstr>Sozial2</vt:lpstr>
      <vt:lpstr>Sozial(Z)</vt:lpstr>
      <vt:lpstr>Sozial3</vt:lpstr>
      <vt:lpstr>Sozial4</vt:lpstr>
      <vt:lpstr>Sozial5</vt:lpstr>
      <vt:lpstr>Alterssied(Z)</vt:lpstr>
      <vt:lpstr>Sozial6</vt:lpstr>
      <vt:lpstr>Allg_J&amp;S(Z)</vt:lpstr>
      <vt:lpstr>Allg_J&amp;S2</vt:lpstr>
      <vt:lpstr>Allg_J&amp;S3</vt:lpstr>
      <vt:lpstr>Allg_J&amp;S4</vt:lpstr>
      <vt:lpstr>Schule(Z)</vt:lpstr>
      <vt:lpstr>Schule1</vt:lpstr>
      <vt:lpstr>Schule2</vt:lpstr>
      <vt:lpstr>Schule3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Schmid Stephan</dc:creator>
  <cp:lastModifiedBy>Stephan Schmid</cp:lastModifiedBy>
  <cp:lastPrinted>2003-02-26T16:09:26Z</cp:lastPrinted>
  <dcterms:created xsi:type="dcterms:W3CDTF">1998-12-07T16:53:47Z</dcterms:created>
  <dcterms:modified xsi:type="dcterms:W3CDTF">2025-04-14T08:42:31Z</dcterms:modified>
</cp:coreProperties>
</file>