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5.xml" ContentType="application/vnd.openxmlformats-officedocument.drawingml.chart+xml"/>
  <Override PartName="/xl/drawings/drawing12.xml" ContentType="application/vnd.openxmlformats-officedocument.drawing+xml"/>
  <Override PartName="/xl/embeddings/oleObject1.bin" ContentType="application/vnd.openxmlformats-officedocument.oleObject"/>
  <Override PartName="/xl/drawings/drawing1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15.xml" ContentType="application/vnd.openxmlformats-officedocument.drawing+xml"/>
  <Override PartName="/xl/charts/chart10.xml" ContentType="application/vnd.openxmlformats-officedocument.drawingml.chart+xml"/>
  <Override PartName="/xl/drawings/drawing16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drawings/drawing19.xml" ContentType="application/vnd.openxmlformats-officedocument.drawingml.chartshapes+xml"/>
  <Override PartName="/xl/charts/chart15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drawings/drawing24.xml" ContentType="application/vnd.openxmlformats-officedocument.drawingml.chartshapes+xml"/>
  <Override PartName="/xl/charts/chart20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21.xml" ContentType="application/vnd.openxmlformats-officedocument.drawingml.chart+xml"/>
  <Override PartName="/xl/drawings/drawing31.xml" ContentType="application/vnd.openxmlformats-officedocument.drawingml.chartshapes+xml"/>
  <Override PartName="/xl/charts/chart22.xml" ContentType="application/vnd.openxmlformats-officedocument.drawingml.chart+xml"/>
  <Override PartName="/xl/drawings/drawing32.xml" ContentType="application/vnd.openxmlformats-officedocument.drawing+xml"/>
  <Override PartName="/xl/charts/chart23.xml" ContentType="application/vnd.openxmlformats-officedocument.drawingml.chart+xml"/>
  <Override PartName="/xl/drawings/drawing33.xml" ContentType="application/vnd.openxmlformats-officedocument.drawing+xml"/>
  <Override PartName="/xl/embeddings/oleObject2.bin" ContentType="application/vnd.openxmlformats-officedocument.oleObject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34.xml" ContentType="application/vnd.openxmlformats-officedocument.drawing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35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36.xml" ContentType="application/vnd.openxmlformats-officedocument.drawing+xml"/>
  <Override PartName="/xl/charts/chart32.xml" ContentType="application/vnd.openxmlformats-officedocument.drawingml.chart+xml"/>
  <Override PartName="/xl/drawings/drawing37.xml" ContentType="application/vnd.openxmlformats-officedocument.drawing+xml"/>
  <Override PartName="/xl/charts/chart33.xml" ContentType="application/vnd.openxmlformats-officedocument.drawingml.chart+xml"/>
  <Override PartName="/xl/drawings/drawing38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39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charts/chart38.xml" ContentType="application/vnd.openxmlformats-officedocument.drawingml.chart+xml"/>
  <Override PartName="/xl/drawings/drawing42.xml" ContentType="application/vnd.openxmlformats-officedocument.drawingml.chartshapes+xml"/>
  <Override PartName="/xl/charts/chart39.xml" ContentType="application/vnd.openxmlformats-officedocument.drawingml.chart+xml"/>
  <Override PartName="/xl/drawings/drawing43.xml" ContentType="application/vnd.openxmlformats-officedocument.drawing+xml"/>
  <Override PartName="/xl/charts/chart40.xml" ContentType="application/vnd.openxmlformats-officedocument.drawingml.chart+xml"/>
  <Override PartName="/xl/drawings/drawing4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S:\scst\ZOP\Zwischenspeicher für ZOP-Upload\Opfikon\Geschäftsbericht\"/>
    </mc:Choice>
  </mc:AlternateContent>
  <xr:revisionPtr revIDLastSave="0" documentId="8_{7F417B9B-1BD5-424F-A685-CC8804B93C9D}" xr6:coauthVersionLast="47" xr6:coauthVersionMax="47" xr10:uidLastSave="{00000000-0000-0000-0000-000000000000}"/>
  <bookViews>
    <workbookView xWindow="-120" yWindow="-120" windowWidth="29040" windowHeight="15840" tabRatio="783" xr2:uid="{E67E9783-08E3-4C04-924F-08B2AC5704CF}"/>
  </bookViews>
  <sheets>
    <sheet name="Titelblatt" sheetId="1" r:id="rId1"/>
    <sheet name="Titelbl(Z)" sheetId="2" r:id="rId2"/>
    <sheet name="Nico1" sheetId="3" r:id="rId3"/>
    <sheet name="Inhaltsverz1" sheetId="4" r:id="rId4"/>
    <sheet name="Gemeinder1" sheetId="5" r:id="rId5"/>
    <sheet name="Gemeinder(Z)" sheetId="6" r:id="rId6"/>
    <sheet name="Organi Opf1" sheetId="7" r:id="rId7"/>
    <sheet name="Organi2" sheetId="8" r:id="rId8"/>
    <sheet name="Präsid1a" sheetId="50" r:id="rId9"/>
    <sheet name="Präsid1b" sheetId="9" r:id="rId10"/>
    <sheet name="Präsid2" sheetId="10" r:id="rId11"/>
    <sheet name="Präsid(Z)" sheetId="11" r:id="rId12"/>
    <sheet name="Präsid3" sheetId="12" r:id="rId13"/>
    <sheet name="Präsid4" sheetId="13" r:id="rId14"/>
    <sheet name="Finanz1" sheetId="14" r:id="rId15"/>
    <sheet name="Finanz2" sheetId="15" r:id="rId16"/>
    <sheet name="Finanz3" sheetId="16" r:id="rId17"/>
    <sheet name="Bau1" sheetId="17" r:id="rId18"/>
    <sheet name="Bau(Z)" sheetId="18" r:id="rId19"/>
    <sheet name="Bau2" sheetId="19" r:id="rId20"/>
    <sheet name="Bau3" sheetId="20" r:id="rId21"/>
    <sheet name="Sicherheit 1" sheetId="27" r:id="rId22"/>
    <sheet name="Sicherheit 2" sheetId="28" r:id="rId23"/>
    <sheet name="Ges_Umw1" sheetId="29" r:id="rId24"/>
    <sheet name="Ges_Umw2" sheetId="41" r:id="rId25"/>
    <sheet name="Ges_Umw(Z)" sheetId="30" r:id="rId26"/>
    <sheet name="Ges_Umw3" sheetId="31" r:id="rId27"/>
    <sheet name="Ges_Umw4" sheetId="32" r:id="rId28"/>
    <sheet name="Sozial1" sheetId="33" r:id="rId29"/>
    <sheet name="Sozial2" sheetId="34" r:id="rId30"/>
    <sheet name="Sozial(Z)" sheetId="35" r:id="rId31"/>
    <sheet name="Sozial3" sheetId="36" r:id="rId32"/>
    <sheet name="Sozial4" sheetId="37" r:id="rId33"/>
    <sheet name="Sozial5" sheetId="38" r:id="rId34"/>
    <sheet name="Alterssied(Z)" sheetId="39" r:id="rId35"/>
    <sheet name="Sozial6" sheetId="40" r:id="rId36"/>
    <sheet name="Allg_J&amp;S(Z)" sheetId="42" r:id="rId37"/>
    <sheet name="Allg_J&amp;S2" sheetId="43" r:id="rId38"/>
    <sheet name="Allg_J&amp;S3" sheetId="44" r:id="rId39"/>
    <sheet name="Allg_J&amp;S4" sheetId="51" r:id="rId40"/>
    <sheet name="Allg_J&amp;S5" sheetId="45" r:id="rId41"/>
    <sheet name="Schule(Z)" sheetId="46" r:id="rId42"/>
    <sheet name="Schule1" sheetId="47" r:id="rId43"/>
    <sheet name="Schule2" sheetId="48" r:id="rId44"/>
    <sheet name="Schule3" sheetId="49" r:id="rId4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0" i="42" l="1"/>
  <c r="B81" i="42"/>
  <c r="B82" i="42"/>
  <c r="B83" i="42"/>
  <c r="B84" i="42"/>
  <c r="B85" i="42"/>
  <c r="B86" i="42"/>
  <c r="B87" i="42"/>
  <c r="B88" i="42"/>
  <c r="B89" i="42"/>
  <c r="B90" i="42"/>
  <c r="B91" i="42"/>
  <c r="B92" i="42"/>
  <c r="B93" i="42"/>
  <c r="B94" i="42"/>
  <c r="B95" i="42"/>
  <c r="B96" i="42"/>
  <c r="B97" i="42"/>
  <c r="B98" i="42"/>
  <c r="B99" i="42"/>
  <c r="B100" i="42"/>
  <c r="B101" i="42"/>
  <c r="B102" i="42"/>
  <c r="B103" i="42"/>
  <c r="B104" i="42"/>
  <c r="B105" i="42"/>
  <c r="B106" i="42"/>
  <c r="B107" i="42"/>
  <c r="B108" i="42"/>
  <c r="B109" i="42"/>
  <c r="B110" i="42"/>
  <c r="B111" i="42"/>
  <c r="B112" i="42"/>
  <c r="B113" i="42"/>
  <c r="B114" i="42"/>
  <c r="B115" i="42"/>
  <c r="B116" i="42"/>
  <c r="B117" i="42"/>
  <c r="B118" i="42"/>
  <c r="B119" i="42"/>
  <c r="B120" i="42"/>
  <c r="B121" i="42"/>
  <c r="B122" i="42"/>
  <c r="B123" i="42"/>
  <c r="B124" i="42"/>
  <c r="B125" i="42"/>
  <c r="E5" i="43"/>
  <c r="E6" i="43"/>
  <c r="E7" i="43"/>
  <c r="E8" i="43"/>
  <c r="E9" i="43"/>
  <c r="E10" i="43"/>
  <c r="E11" i="43"/>
  <c r="E12" i="43"/>
  <c r="E13" i="43"/>
  <c r="E14" i="43"/>
  <c r="E15" i="43"/>
  <c r="E16" i="43"/>
  <c r="E17" i="43"/>
  <c r="E18" i="43"/>
  <c r="E19" i="43"/>
  <c r="E20" i="43"/>
  <c r="E21" i="43"/>
  <c r="E22" i="43"/>
  <c r="E23" i="43"/>
  <c r="E24" i="43"/>
  <c r="E25" i="43"/>
  <c r="E26" i="43"/>
  <c r="E27" i="43"/>
  <c r="E28" i="43"/>
  <c r="E29" i="43"/>
  <c r="E30" i="43"/>
  <c r="E31" i="43"/>
  <c r="E32" i="43"/>
  <c r="E33" i="43"/>
  <c r="E34" i="43"/>
  <c r="E35" i="43"/>
  <c r="E36" i="43"/>
  <c r="E37" i="43"/>
  <c r="E38" i="43"/>
  <c r="E39" i="43"/>
  <c r="E40" i="43"/>
  <c r="E41" i="43"/>
  <c r="E42" i="43"/>
  <c r="E43" i="43"/>
  <c r="E44" i="43"/>
  <c r="E45" i="43"/>
  <c r="E46" i="43"/>
  <c r="E47" i="43"/>
  <c r="E48" i="43"/>
  <c r="E49" i="43"/>
  <c r="E50" i="43"/>
  <c r="E51" i="43"/>
  <c r="C25" i="44"/>
  <c r="D25" i="44"/>
  <c r="E25" i="44"/>
  <c r="G25" i="44"/>
  <c r="I25" i="44"/>
  <c r="J25" i="44"/>
  <c r="B20" i="45"/>
  <c r="C20" i="45"/>
  <c r="D20" i="45"/>
  <c r="E20" i="45"/>
  <c r="F20" i="45"/>
  <c r="G20" i="45"/>
  <c r="H20" i="45"/>
  <c r="I20" i="45"/>
  <c r="D18" i="39"/>
  <c r="H6" i="17"/>
  <c r="C7" i="17"/>
  <c r="D7" i="17"/>
  <c r="F7" i="17"/>
  <c r="G7" i="17"/>
  <c r="H7" i="17"/>
  <c r="C8" i="17"/>
  <c r="D8" i="17"/>
  <c r="F8" i="17"/>
  <c r="G8" i="17" s="1"/>
  <c r="H8" i="17"/>
  <c r="C9" i="17"/>
  <c r="D9" i="17"/>
  <c r="F9" i="17"/>
  <c r="G9" i="17" s="1"/>
  <c r="H9" i="17"/>
  <c r="C10" i="17"/>
  <c r="D10" i="17" s="1"/>
  <c r="F10" i="17"/>
  <c r="G10" i="17" s="1"/>
  <c r="H10" i="17"/>
  <c r="C11" i="17"/>
  <c r="D11" i="17" s="1"/>
  <c r="F11" i="17"/>
  <c r="G11" i="17"/>
  <c r="H11" i="17"/>
  <c r="C12" i="17"/>
  <c r="D12" i="17"/>
  <c r="F12" i="17"/>
  <c r="G12" i="17"/>
  <c r="H12" i="17"/>
  <c r="B13" i="17"/>
  <c r="C13" i="17"/>
  <c r="D13" i="17" s="1"/>
  <c r="F13" i="17"/>
  <c r="G13" i="17"/>
  <c r="H13" i="17"/>
  <c r="B14" i="17"/>
  <c r="C15" i="17" s="1"/>
  <c r="D15" i="17" s="1"/>
  <c r="F14" i="17"/>
  <c r="G14" i="17" s="1"/>
  <c r="B15" i="17"/>
  <c r="F15" i="17"/>
  <c r="G15" i="17"/>
  <c r="H15" i="17"/>
  <c r="B16" i="17"/>
  <c r="H16" i="17" s="1"/>
  <c r="F16" i="17"/>
  <c r="G16" i="17"/>
  <c r="B17" i="17"/>
  <c r="C17" i="17"/>
  <c r="D17" i="17" s="1"/>
  <c r="F17" i="17"/>
  <c r="G17" i="17"/>
  <c r="H17" i="17"/>
  <c r="B18" i="17"/>
  <c r="C19" i="17" s="1"/>
  <c r="D19" i="17" s="1"/>
  <c r="F18" i="17"/>
  <c r="G18" i="17" s="1"/>
  <c r="B19" i="17"/>
  <c r="F19" i="17"/>
  <c r="G19" i="17"/>
  <c r="H19" i="17"/>
  <c r="B20" i="17"/>
  <c r="H20" i="17" s="1"/>
  <c r="F20" i="17"/>
  <c r="G20" i="17"/>
  <c r="B21" i="17"/>
  <c r="C21" i="17"/>
  <c r="D21" i="17" s="1"/>
  <c r="F21" i="17"/>
  <c r="G21" i="17"/>
  <c r="H21" i="17"/>
  <c r="B22" i="17"/>
  <c r="C23" i="17" s="1"/>
  <c r="D23" i="17" s="1"/>
  <c r="F22" i="17"/>
  <c r="G22" i="17" s="1"/>
  <c r="B23" i="17"/>
  <c r="F23" i="17"/>
  <c r="G23" i="17"/>
  <c r="H23" i="17"/>
  <c r="B24" i="17"/>
  <c r="H24" i="17" s="1"/>
  <c r="F24" i="17"/>
  <c r="G24" i="17"/>
  <c r="B25" i="17"/>
  <c r="C25" i="17"/>
  <c r="D25" i="17" s="1"/>
  <c r="F25" i="17"/>
  <c r="G25" i="17"/>
  <c r="H25" i="17"/>
  <c r="B26" i="17"/>
  <c r="C27" i="17" s="1"/>
  <c r="D27" i="17" s="1"/>
  <c r="F26" i="17"/>
  <c r="G26" i="17" s="1"/>
  <c r="B27" i="17"/>
  <c r="F27" i="17"/>
  <c r="G27" i="17"/>
  <c r="H27" i="17"/>
  <c r="B28" i="17"/>
  <c r="H28" i="17" s="1"/>
  <c r="F28" i="17"/>
  <c r="G28" i="17"/>
  <c r="B29" i="17"/>
  <c r="C29" i="17"/>
  <c r="D29" i="17" s="1"/>
  <c r="F29" i="17"/>
  <c r="G29" i="17"/>
  <c r="H29" i="17"/>
  <c r="B30" i="17"/>
  <c r="C30" i="17" s="1"/>
  <c r="D30" i="17" s="1"/>
  <c r="B31" i="17"/>
  <c r="C32" i="17" s="1"/>
  <c r="D32" i="17" s="1"/>
  <c r="B32" i="17"/>
  <c r="B33" i="17"/>
  <c r="C33" i="17"/>
  <c r="D33" i="17"/>
  <c r="B34" i="17"/>
  <c r="C34" i="17"/>
  <c r="D34" i="17" s="1"/>
  <c r="B35" i="17"/>
  <c r="C35" i="17"/>
  <c r="D35" i="17" s="1"/>
  <c r="B36" i="17"/>
  <c r="C36" i="17"/>
  <c r="D36" i="17" s="1"/>
  <c r="B37" i="17"/>
  <c r="C37" i="17" s="1"/>
  <c r="D37" i="17" s="1"/>
  <c r="F37" i="17"/>
  <c r="G37" i="17" s="1"/>
  <c r="H37" i="17"/>
  <c r="B38" i="17"/>
  <c r="H38" i="17" s="1"/>
  <c r="F38" i="17"/>
  <c r="G38" i="17"/>
  <c r="B39" i="17"/>
  <c r="F39" i="17"/>
  <c r="G39" i="17"/>
  <c r="H39" i="17"/>
  <c r="B40" i="17"/>
  <c r="H40" i="17" s="1"/>
  <c r="C40" i="17"/>
  <c r="D40" i="17" s="1"/>
  <c r="F40" i="17"/>
  <c r="G40" i="17"/>
  <c r="B41" i="17"/>
  <c r="C41" i="17" s="1"/>
  <c r="D41" i="17" s="1"/>
  <c r="F41" i="17"/>
  <c r="G41" i="17" s="1"/>
  <c r="H41" i="17"/>
  <c r="B42" i="17"/>
  <c r="H42" i="17" s="1"/>
  <c r="F42" i="17"/>
  <c r="G42" i="17"/>
  <c r="B43" i="17"/>
  <c r="F43" i="17"/>
  <c r="G43" i="17"/>
  <c r="H43" i="17"/>
  <c r="B44" i="17"/>
  <c r="H44" i="17" s="1"/>
  <c r="C44" i="17"/>
  <c r="D44" i="17" s="1"/>
  <c r="F44" i="17"/>
  <c r="G44" i="17"/>
  <c r="B45" i="17"/>
  <c r="C45" i="17" s="1"/>
  <c r="D45" i="17" s="1"/>
  <c r="F45" i="17"/>
  <c r="G45" i="17" s="1"/>
  <c r="H45" i="17"/>
  <c r="B46" i="17"/>
  <c r="H46" i="17" s="1"/>
  <c r="F46" i="17"/>
  <c r="G46" i="17"/>
  <c r="B47" i="17"/>
  <c r="F47" i="17"/>
  <c r="G47" i="17"/>
  <c r="H47" i="17"/>
  <c r="B48" i="17"/>
  <c r="H48" i="17" s="1"/>
  <c r="C48" i="17"/>
  <c r="D48" i="17" s="1"/>
  <c r="F48" i="17"/>
  <c r="G48" i="17"/>
  <c r="B49" i="17"/>
  <c r="C49" i="17" s="1"/>
  <c r="D49" i="17" s="1"/>
  <c r="F49" i="17"/>
  <c r="G49" i="17" s="1"/>
  <c r="H49" i="17"/>
  <c r="B50" i="17"/>
  <c r="H50" i="17" s="1"/>
  <c r="F50" i="17"/>
  <c r="G50" i="17"/>
  <c r="B51" i="17"/>
  <c r="H51" i="17" s="1"/>
  <c r="F51" i="17"/>
  <c r="G51" i="17"/>
  <c r="B52" i="17"/>
  <c r="H52" i="17" s="1"/>
  <c r="C52" i="17"/>
  <c r="D52" i="17" s="1"/>
  <c r="F52" i="17"/>
  <c r="G52" i="17"/>
  <c r="B53" i="17"/>
  <c r="C53" i="17" s="1"/>
  <c r="D53" i="17" s="1"/>
  <c r="F53" i="17"/>
  <c r="G53" i="17" s="1"/>
  <c r="H53" i="17"/>
  <c r="B54" i="17"/>
  <c r="H54" i="17" s="1"/>
  <c r="F54" i="17"/>
  <c r="G54" i="17"/>
  <c r="B55" i="17"/>
  <c r="F55" i="17"/>
  <c r="G55" i="17"/>
  <c r="H55" i="17"/>
  <c r="B56" i="17"/>
  <c r="H56" i="17" s="1"/>
  <c r="C56" i="17"/>
  <c r="D56" i="17" s="1"/>
  <c r="F56" i="17"/>
  <c r="G56" i="17"/>
  <c r="B57" i="17"/>
  <c r="C57" i="17" s="1"/>
  <c r="D57" i="17" s="1"/>
  <c r="F57" i="17"/>
  <c r="G57" i="17" s="1"/>
  <c r="H57" i="17"/>
  <c r="B58" i="17"/>
  <c r="H58" i="17" s="1"/>
  <c r="F58" i="17"/>
  <c r="G58" i="17"/>
  <c r="F59" i="17"/>
  <c r="G59" i="17" s="1"/>
  <c r="H59" i="17"/>
  <c r="C8" i="20"/>
  <c r="F8" i="20"/>
  <c r="D16" i="20"/>
  <c r="E16" i="20"/>
  <c r="F16" i="20"/>
  <c r="H11" i="14"/>
  <c r="I11" i="14"/>
  <c r="I20" i="14"/>
  <c r="J20" i="14"/>
  <c r="I23" i="14"/>
  <c r="J23" i="14"/>
  <c r="M6" i="16"/>
  <c r="C7" i="16"/>
  <c r="D7" i="16"/>
  <c r="E7" i="16"/>
  <c r="F7" i="16"/>
  <c r="G7" i="16"/>
  <c r="H7" i="16"/>
  <c r="I7" i="16"/>
  <c r="J7" i="16"/>
  <c r="K7" i="16"/>
  <c r="M8" i="16"/>
  <c r="M12" i="16" s="1"/>
  <c r="M10" i="16"/>
  <c r="M11" i="16" s="1"/>
  <c r="C11" i="16"/>
  <c r="D11" i="16"/>
  <c r="E11" i="16"/>
  <c r="F11" i="16"/>
  <c r="G11" i="16"/>
  <c r="I11" i="16"/>
  <c r="J11" i="16"/>
  <c r="K11" i="16"/>
  <c r="L11" i="16"/>
  <c r="C12" i="16"/>
  <c r="D12" i="16"/>
  <c r="E12" i="16"/>
  <c r="F12" i="16"/>
  <c r="G12" i="16"/>
  <c r="I12" i="16"/>
  <c r="J12" i="16"/>
  <c r="K12" i="16"/>
  <c r="L12" i="16"/>
  <c r="M13" i="16"/>
  <c r="M14" i="16"/>
  <c r="M15" i="16"/>
  <c r="C16" i="16"/>
  <c r="D16" i="16"/>
  <c r="E16" i="16"/>
  <c r="F16" i="16"/>
  <c r="G16" i="16"/>
  <c r="H16" i="16"/>
  <c r="I16" i="16"/>
  <c r="J16" i="16"/>
  <c r="K16" i="16"/>
  <c r="L16" i="16"/>
  <c r="D36" i="5"/>
  <c r="E36" i="5"/>
  <c r="F36" i="5"/>
  <c r="G36" i="5"/>
  <c r="H36" i="5"/>
  <c r="E3" i="30"/>
  <c r="F3" i="30"/>
  <c r="G3" i="30"/>
  <c r="H3" i="30"/>
  <c r="I3" i="30"/>
  <c r="J3" i="30"/>
  <c r="E4" i="30"/>
  <c r="F4" i="30"/>
  <c r="G4" i="30"/>
  <c r="H4" i="30"/>
  <c r="I4" i="30"/>
  <c r="J4" i="30"/>
  <c r="E5" i="30"/>
  <c r="F5" i="30"/>
  <c r="G5" i="30"/>
  <c r="H5" i="30"/>
  <c r="I5" i="30"/>
  <c r="J5" i="30"/>
  <c r="K5" i="30"/>
  <c r="L5" i="30"/>
  <c r="E6" i="30"/>
  <c r="G6" i="30"/>
  <c r="L6" i="30" s="1"/>
  <c r="J6" i="30"/>
  <c r="K6" i="30"/>
  <c r="E7" i="30"/>
  <c r="L7" i="30"/>
  <c r="L8" i="30"/>
  <c r="L9" i="30"/>
  <c r="L10" i="30"/>
  <c r="E11" i="30"/>
  <c r="L11" i="30"/>
  <c r="B46" i="31"/>
  <c r="C46" i="31"/>
  <c r="D46" i="31"/>
  <c r="E46" i="31"/>
  <c r="F46" i="31"/>
  <c r="G46" i="31"/>
  <c r="H46" i="31"/>
  <c r="I46" i="31"/>
  <c r="H31" i="32"/>
  <c r="K3" i="30" s="1"/>
  <c r="L3" i="30" s="1"/>
  <c r="H32" i="32"/>
  <c r="K4" i="30" s="1"/>
  <c r="L4" i="30" s="1"/>
  <c r="B36" i="32"/>
  <c r="E8" i="30" s="1"/>
  <c r="B37" i="32"/>
  <c r="E9" i="30" s="1"/>
  <c r="B38" i="32"/>
  <c r="E10" i="30" s="1"/>
  <c r="B11" i="11"/>
  <c r="B12" i="11"/>
  <c r="B13" i="11"/>
  <c r="B14" i="11"/>
  <c r="B15" i="11"/>
  <c r="B30" i="11"/>
  <c r="B31" i="11"/>
  <c r="B32" i="11"/>
  <c r="B34" i="11"/>
  <c r="I41" i="11"/>
  <c r="I21" i="50"/>
  <c r="B26" i="10"/>
  <c r="D26" i="10"/>
  <c r="E26" i="10"/>
  <c r="F26" i="10"/>
  <c r="G26" i="10"/>
  <c r="H26" i="10"/>
  <c r="E6" i="46"/>
  <c r="E7" i="46"/>
  <c r="E8" i="46"/>
  <c r="E9" i="46"/>
  <c r="E10" i="46"/>
  <c r="E11" i="46"/>
  <c r="E12" i="46"/>
  <c r="E13" i="46"/>
  <c r="E14" i="46"/>
  <c r="E15" i="46"/>
  <c r="E19" i="48"/>
  <c r="E49" i="48" s="1"/>
  <c r="E20" i="48"/>
  <c r="E21" i="48"/>
  <c r="E22" i="48"/>
  <c r="E23" i="48"/>
  <c r="E24" i="48"/>
  <c r="E25" i="48"/>
  <c r="E26" i="48"/>
  <c r="E27" i="48"/>
  <c r="E28" i="48"/>
  <c r="E29" i="48"/>
  <c r="E30" i="48"/>
  <c r="E31" i="48"/>
  <c r="E32" i="48"/>
  <c r="E33" i="48"/>
  <c r="E34" i="48"/>
  <c r="E35" i="48"/>
  <c r="E36" i="48"/>
  <c r="E37" i="48"/>
  <c r="E38" i="48"/>
  <c r="E39" i="48"/>
  <c r="E40" i="48"/>
  <c r="E41" i="48"/>
  <c r="E42" i="48"/>
  <c r="E43" i="48"/>
  <c r="E44" i="48"/>
  <c r="E45" i="48"/>
  <c r="E46" i="48"/>
  <c r="E47" i="48"/>
  <c r="E48" i="48"/>
  <c r="B49" i="48"/>
  <c r="C49" i="48"/>
  <c r="D49" i="48"/>
  <c r="D51" i="48" s="1"/>
  <c r="D52" i="48" s="1"/>
  <c r="E50" i="48"/>
  <c r="C51" i="48"/>
  <c r="C52" i="48" s="1"/>
  <c r="D7" i="49"/>
  <c r="F7" i="49"/>
  <c r="G7" i="49"/>
  <c r="D13" i="49"/>
  <c r="E13" i="49"/>
  <c r="F13" i="49"/>
  <c r="G13" i="49"/>
  <c r="D28" i="49"/>
  <c r="D37" i="49" s="1"/>
  <c r="E28" i="49"/>
  <c r="E37" i="49" s="1"/>
  <c r="F28" i="49"/>
  <c r="G28" i="49"/>
  <c r="F37" i="49"/>
  <c r="G37" i="49"/>
  <c r="H42" i="28"/>
  <c r="I42" i="28"/>
  <c r="J42" i="28"/>
  <c r="K42" i="28"/>
  <c r="C8" i="35"/>
  <c r="G44" i="35"/>
  <c r="G50" i="35"/>
  <c r="E52" i="33"/>
  <c r="F52" i="33"/>
  <c r="H12" i="34"/>
  <c r="I12" i="34"/>
  <c r="H18" i="34"/>
  <c r="I18" i="34"/>
  <c r="C24" i="34"/>
  <c r="D24" i="34"/>
  <c r="J26" i="36"/>
  <c r="J29" i="36" s="1"/>
  <c r="M27" i="36"/>
  <c r="M29" i="36" s="1"/>
  <c r="P28" i="36"/>
  <c r="P29" i="36" s="1"/>
  <c r="J51" i="36"/>
  <c r="M51" i="36"/>
  <c r="P51" i="36"/>
  <c r="M35" i="37"/>
  <c r="O35" i="37"/>
  <c r="Q35" i="37"/>
  <c r="E9" i="40"/>
  <c r="F9" i="40"/>
  <c r="G9" i="40"/>
  <c r="E14" i="40"/>
  <c r="F14" i="40"/>
  <c r="G14" i="40"/>
  <c r="C3" i="2"/>
  <c r="C4" i="2"/>
  <c r="C5" i="2"/>
  <c r="C6" i="2"/>
  <c r="B7" i="2"/>
  <c r="C7" i="2"/>
  <c r="B8" i="2"/>
  <c r="C8" i="2"/>
  <c r="B9" i="2"/>
  <c r="C9" i="2"/>
  <c r="B10" i="2"/>
  <c r="C10" i="2"/>
  <c r="B11" i="2"/>
  <c r="C11" i="2"/>
  <c r="B12" i="2"/>
  <c r="C12" i="2"/>
  <c r="B13" i="2"/>
  <c r="C13" i="2"/>
  <c r="B14" i="2"/>
  <c r="C14" i="2"/>
  <c r="B15" i="2"/>
  <c r="C15" i="2"/>
  <c r="B16" i="2"/>
  <c r="C16" i="2"/>
  <c r="B17" i="2"/>
  <c r="C17" i="2"/>
  <c r="B18" i="2"/>
  <c r="C18" i="2"/>
  <c r="B19" i="2"/>
  <c r="C19" i="2"/>
  <c r="B20" i="2"/>
  <c r="C20" i="2"/>
  <c r="B21" i="2"/>
  <c r="C21" i="2"/>
  <c r="D21" i="2"/>
  <c r="B22" i="2"/>
  <c r="C22" i="2"/>
  <c r="D22" i="2"/>
  <c r="B23" i="2"/>
  <c r="C23" i="2"/>
  <c r="D23" i="2"/>
  <c r="B24" i="2"/>
  <c r="D24" i="2"/>
  <c r="B25" i="2"/>
  <c r="D25" i="2"/>
  <c r="B26" i="2"/>
  <c r="D26" i="2"/>
  <c r="B27" i="2"/>
  <c r="D27" i="2"/>
  <c r="B28" i="2"/>
  <c r="D28" i="2"/>
  <c r="B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C51" i="2"/>
  <c r="D51" i="2"/>
  <c r="B52" i="2"/>
  <c r="C52" i="2"/>
  <c r="C53" i="2"/>
  <c r="B52" i="48" l="1"/>
  <c r="F48" i="48"/>
  <c r="F40" i="48"/>
  <c r="E51" i="48"/>
  <c r="F41" i="48" s="1"/>
  <c r="F49" i="48"/>
  <c r="E52" i="48"/>
  <c r="F44" i="48"/>
  <c r="F45" i="48"/>
  <c r="F37" i="48"/>
  <c r="C28" i="17"/>
  <c r="D28" i="17" s="1"/>
  <c r="H26" i="17"/>
  <c r="C24" i="17"/>
  <c r="D24" i="17" s="1"/>
  <c r="H22" i="17"/>
  <c r="C20" i="17"/>
  <c r="D20" i="17" s="1"/>
  <c r="H18" i="17"/>
  <c r="C16" i="17"/>
  <c r="D16" i="17" s="1"/>
  <c r="H14" i="17"/>
  <c r="B51" i="48"/>
  <c r="C58" i="17"/>
  <c r="D58" i="17" s="1"/>
  <c r="C54" i="17"/>
  <c r="D54" i="17" s="1"/>
  <c r="C50" i="17"/>
  <c r="D50" i="17" s="1"/>
  <c r="C46" i="17"/>
  <c r="D46" i="17" s="1"/>
  <c r="C42" i="17"/>
  <c r="D42" i="17" s="1"/>
  <c r="C38" i="17"/>
  <c r="D38" i="17" s="1"/>
  <c r="C31" i="17"/>
  <c r="D31" i="17" s="1"/>
  <c r="C55" i="17"/>
  <c r="D55" i="17" s="1"/>
  <c r="C51" i="17"/>
  <c r="D51" i="17" s="1"/>
  <c r="C47" i="17"/>
  <c r="D47" i="17" s="1"/>
  <c r="C43" i="17"/>
  <c r="D43" i="17" s="1"/>
  <c r="C39" i="17"/>
  <c r="D39" i="17" s="1"/>
  <c r="C59" i="17"/>
  <c r="D59" i="17" s="1"/>
  <c r="C26" i="17"/>
  <c r="D26" i="17" s="1"/>
  <c r="C22" i="17"/>
  <c r="D22" i="17" s="1"/>
  <c r="C18" i="17"/>
  <c r="D18" i="17" s="1"/>
  <c r="C14" i="17"/>
  <c r="D14" i="17" s="1"/>
  <c r="F25" i="48" l="1"/>
  <c r="F22" i="48"/>
  <c r="F26" i="48"/>
  <c r="F30" i="48"/>
  <c r="F34" i="48"/>
  <c r="F38" i="48"/>
  <c r="F42" i="48"/>
  <c r="F46" i="48"/>
  <c r="F51" i="48"/>
  <c r="F47" i="48"/>
  <c r="F23" i="48"/>
  <c r="F27" i="48"/>
  <c r="F31" i="48"/>
  <c r="F35" i="48"/>
  <c r="F39" i="48"/>
  <c r="F43" i="48"/>
  <c r="F19" i="48"/>
  <c r="F50" i="48"/>
  <c r="F20" i="48"/>
  <c r="F33" i="48"/>
  <c r="F24" i="48"/>
  <c r="F28" i="48"/>
  <c r="F29" i="48"/>
  <c r="F32" i="48"/>
  <c r="F36" i="48"/>
</calcChain>
</file>

<file path=xl/sharedStrings.xml><?xml version="1.0" encoding="utf-8"?>
<sst xmlns="http://schemas.openxmlformats.org/spreadsheetml/2006/main" count="953" uniqueCount="709">
  <si>
    <t>Einwohner</t>
  </si>
  <si>
    <t>Wohnungen</t>
  </si>
  <si>
    <t>Steuereinnahmen</t>
  </si>
  <si>
    <t>Arbeitsstätten</t>
  </si>
  <si>
    <t>blau= keine Werte vorhanden</t>
  </si>
  <si>
    <t>rot=Zahlen vom Statistischen Amt</t>
  </si>
  <si>
    <t>Seiten-</t>
  </si>
  <si>
    <t>zahlen</t>
  </si>
  <si>
    <t>Sitzverteilung, Ratsgeschäfte</t>
  </si>
  <si>
    <t>werden</t>
  </si>
  <si>
    <t>durch Druckerei</t>
  </si>
  <si>
    <t>eingesetzt</t>
  </si>
  <si>
    <t>Steueramt, Städtische Finanzlage (Finanzkennzahlen)</t>
  </si>
  <si>
    <t>Wohnbautätigkeit, Baubewilligungsverfahren, Strassen / Wege,</t>
  </si>
  <si>
    <t>öffentliches Kanalisationsnetz, Winterdienst</t>
  </si>
  <si>
    <t xml:space="preserve">Fürsorge-, Alters- und Vormundschaftsbereich, </t>
  </si>
  <si>
    <t>Alterszentrum Gibeleich</t>
  </si>
  <si>
    <t>Schülerzahlen Volksschule, Musikschule und Kindergarten,</t>
  </si>
  <si>
    <t>Personalbestand</t>
  </si>
  <si>
    <t>Gemeinderatssitzungen</t>
  </si>
  <si>
    <t>davon Doppelsitzungen</t>
  </si>
  <si>
    <t>Wahlgeschäfte</t>
  </si>
  <si>
    <t>Sachgeschäfte</t>
  </si>
  <si>
    <t>Vorstossbehandlungen</t>
  </si>
  <si>
    <t>Total Geschäfte</t>
  </si>
  <si>
    <t>Kurzinformationen aus dem Stadtrat</t>
  </si>
  <si>
    <t>Gemeinderat</t>
  </si>
  <si>
    <t>Für Kreisdiagramm</t>
  </si>
  <si>
    <t>CVP</t>
  </si>
  <si>
    <t>GV</t>
  </si>
  <si>
    <t>LDU</t>
  </si>
  <si>
    <t>EVP</t>
  </si>
  <si>
    <t>FDP</t>
  </si>
  <si>
    <t>NIO</t>
  </si>
  <si>
    <t>FPS</t>
  </si>
  <si>
    <t>SVP</t>
  </si>
  <si>
    <t>SP</t>
  </si>
  <si>
    <t>Stadtrat</t>
  </si>
  <si>
    <t>Jahr</t>
  </si>
  <si>
    <t>Total</t>
  </si>
  <si>
    <t>Männer</t>
  </si>
  <si>
    <t>Frauen</t>
  </si>
  <si>
    <t>Geschäfte</t>
  </si>
  <si>
    <t>Kantonale Wahlen und Abstimmungen</t>
  </si>
  <si>
    <t>Bezirkswahlen</t>
  </si>
  <si>
    <t>Gemeindeabstimmungen und Wahlen</t>
  </si>
  <si>
    <t xml:space="preserve">Total </t>
  </si>
  <si>
    <t>Ja -</t>
  </si>
  <si>
    <t>Nein -</t>
  </si>
  <si>
    <t>Stimm-</t>
  </si>
  <si>
    <t>Stimmen</t>
  </si>
  <si>
    <t>beteiligung</t>
  </si>
  <si>
    <t>Abteilung</t>
  </si>
  <si>
    <t>voll</t>
  </si>
  <si>
    <t>Teilzeit</t>
  </si>
  <si>
    <t>Verwaltungsstab</t>
  </si>
  <si>
    <t>Allg. Abt./J &amp; S</t>
  </si>
  <si>
    <t>Sozialabteilung</t>
  </si>
  <si>
    <t>Alterszentrum:</t>
  </si>
  <si>
    <t>-  Verwaltung</t>
  </si>
  <si>
    <t>-  Pflege und Betreuung</t>
  </si>
  <si>
    <t xml:space="preserve"> - Hausdienst</t>
  </si>
  <si>
    <t xml:space="preserve"> - Restaurant</t>
  </si>
  <si>
    <t xml:space="preserve"> - Lehrlinge</t>
  </si>
  <si>
    <t>Finanzabteilung</t>
  </si>
  <si>
    <t>Bauabteilung</t>
  </si>
  <si>
    <t>Diverse:</t>
  </si>
  <si>
    <t>- Betreibungsamt</t>
  </si>
  <si>
    <t>- Bad und Betrieb</t>
  </si>
  <si>
    <t>- Lehrlinge</t>
  </si>
  <si>
    <t>Bestand an Medien</t>
  </si>
  <si>
    <t>Total Medien</t>
  </si>
  <si>
    <t>Bücher</t>
  </si>
  <si>
    <t>Kassetten</t>
  </si>
  <si>
    <t>CD</t>
  </si>
  <si>
    <t>Spiele</t>
  </si>
  <si>
    <t>Zeitschriften</t>
  </si>
  <si>
    <t>CD-Rom</t>
  </si>
  <si>
    <t>Ausleihung von Medien</t>
  </si>
  <si>
    <t>Betreibungsamt</t>
  </si>
  <si>
    <t>Abstimmungen und Wahlen</t>
  </si>
  <si>
    <t>Total Zahlungsbefehle</t>
  </si>
  <si>
    <t>brieflich</t>
  </si>
  <si>
    <t>vorzeitig</t>
  </si>
  <si>
    <t>Urne</t>
  </si>
  <si>
    <t>Friedensrichter</t>
  </si>
  <si>
    <t>Erledigte Fälle</t>
  </si>
  <si>
    <t>Natürliche Personen</t>
  </si>
  <si>
    <t>Juristische Personen</t>
  </si>
  <si>
    <t>Quellensteuerpflichtige</t>
  </si>
  <si>
    <t>Total Steuerpflichtige</t>
  </si>
  <si>
    <t>Wochenaufenthalter</t>
  </si>
  <si>
    <t>Steuerbares</t>
  </si>
  <si>
    <t>Einkommen</t>
  </si>
  <si>
    <t>Vermögen</t>
  </si>
  <si>
    <t xml:space="preserve">          Natürliche Personen</t>
  </si>
  <si>
    <t xml:space="preserve">          Juristische Personen</t>
  </si>
  <si>
    <t xml:space="preserve">          Total</t>
  </si>
  <si>
    <t>Steuerfüsse</t>
  </si>
  <si>
    <t>Erträge</t>
  </si>
  <si>
    <t>Röm.</t>
  </si>
  <si>
    <t>Christ.</t>
  </si>
  <si>
    <t>Politische</t>
  </si>
  <si>
    <t>Natürliche</t>
  </si>
  <si>
    <t>Juristische</t>
  </si>
  <si>
    <t>Ref.</t>
  </si>
  <si>
    <t>Kath.</t>
  </si>
  <si>
    <t>Gemeinde</t>
  </si>
  <si>
    <t>Staat</t>
  </si>
  <si>
    <t>Personen</t>
  </si>
  <si>
    <t>Aktive</t>
  </si>
  <si>
    <t>Passive</t>
  </si>
  <si>
    <t>Ertrag</t>
  </si>
  <si>
    <t>Aufwand</t>
  </si>
  <si>
    <t>Differenz</t>
  </si>
  <si>
    <t>Handänderungssteuern</t>
  </si>
  <si>
    <t>Grundstückgewinnsteuern</t>
  </si>
  <si>
    <t>Rechnung</t>
  </si>
  <si>
    <t>Budget</t>
  </si>
  <si>
    <t>1998</t>
  </si>
  <si>
    <t>1999</t>
  </si>
  <si>
    <t>2000</t>
  </si>
  <si>
    <t>Fr.</t>
  </si>
  <si>
    <t>Selbstfinanzierungsgrad in %</t>
  </si>
  <si>
    <t>(SFG in %)</t>
  </si>
  <si>
    <t>Einfache Staatssteuer (100 %)</t>
  </si>
  <si>
    <t>(NZ)</t>
  </si>
  <si>
    <t>bereinigter Ertrag</t>
  </si>
  <si>
    <t>Zinsbelastungsanteil in %</t>
  </si>
  <si>
    <t>(ZBA in %)</t>
  </si>
  <si>
    <t>NZ in % der einf. Staatssteuern</t>
  </si>
  <si>
    <t>(NZ in %)</t>
  </si>
  <si>
    <t>Finanzvermögen</t>
  </si>
  <si>
    <t>Fremdkapital</t>
  </si>
  <si>
    <t>Einwohnerzahl</t>
  </si>
  <si>
    <t>Nettovermögen pro Einwohner in Fr</t>
  </si>
  <si>
    <t>(NV/E)</t>
  </si>
  <si>
    <t>Zuwachs</t>
  </si>
  <si>
    <t>in %</t>
  </si>
  <si>
    <t>Einwohner /</t>
  </si>
  <si>
    <t>Abnahme</t>
  </si>
  <si>
    <t>Wohnung</t>
  </si>
  <si>
    <t>Baubewilligungen 1953 - 1999</t>
  </si>
  <si>
    <t>(Ohne Revisionsbewilligungen)</t>
  </si>
  <si>
    <t>Rekurse gegen Beschlüsse der Baukommission 1977 - 1999</t>
  </si>
  <si>
    <t>Statistik Wohnbautätigkeit 1985 - 1999</t>
  </si>
  <si>
    <t>Anzahl baubewilligter Wohnungen</t>
  </si>
  <si>
    <t>Anzahl fertiggestellter Wohnungen</t>
  </si>
  <si>
    <t>Winterdienst</t>
  </si>
  <si>
    <t>Salz- / Splittverbrauch</t>
  </si>
  <si>
    <t>Salz</t>
  </si>
  <si>
    <t>Splitt</t>
  </si>
  <si>
    <t>94/95</t>
  </si>
  <si>
    <t>95/96</t>
  </si>
  <si>
    <t>96/97</t>
  </si>
  <si>
    <t>97/98</t>
  </si>
  <si>
    <t>98/99</t>
  </si>
  <si>
    <t>99/00</t>
  </si>
  <si>
    <t>Einsätze pro Winter</t>
  </si>
  <si>
    <t>Strassen</t>
  </si>
  <si>
    <t>Kilometer</t>
  </si>
  <si>
    <t>Wege</t>
  </si>
  <si>
    <t>Nationalstrassen</t>
  </si>
  <si>
    <t>Öffentliche Fusswege</t>
  </si>
  <si>
    <t>Staatsstrassen</t>
  </si>
  <si>
    <t>(ohne Gehwege an Strassen)</t>
  </si>
  <si>
    <t>Kommunalstrassen</t>
  </si>
  <si>
    <t>Privatstrassen</t>
  </si>
  <si>
    <t>Gesamtes Strassennetz</t>
  </si>
  <si>
    <t>Leitungen</t>
  </si>
  <si>
    <t>Misch-/Schmutzwasserleitungen</t>
  </si>
  <si>
    <t>Meteorwasserleitungen (inkl. Autobahn)</t>
  </si>
  <si>
    <t>Total öffentliche Leitungen</t>
  </si>
  <si>
    <t>Einnahmen</t>
  </si>
  <si>
    <t xml:space="preserve"> </t>
  </si>
  <si>
    <t>Anzeigen und Aufträge</t>
  </si>
  <si>
    <t>Verlust von Ausweisen und Schildern</t>
  </si>
  <si>
    <t>Anzeigen und Revokationen Velo- und</t>
  </si>
  <si>
    <t>Mofadiebstähle</t>
  </si>
  <si>
    <t>Rechtshilfegesuche, Zustellungsaufträge</t>
  </si>
  <si>
    <t>Korrespondenzen, Berichte, div. Aufträge</t>
  </si>
  <si>
    <t>Radarkontrollen</t>
  </si>
  <si>
    <t>Anzahl Mess-Stellen</t>
  </si>
  <si>
    <t>Total kontrollierte Fahrzeuge</t>
  </si>
  <si>
    <t>Total Geschwindigkeitsüberschreitungen</t>
  </si>
  <si>
    <t>Verzeigungen an Statthalteramt / Bezirksanwaltschaft</t>
  </si>
  <si>
    <t>Nachtparkgebühren</t>
  </si>
  <si>
    <t>Jahre</t>
  </si>
  <si>
    <t>Gebührenpflichtige Fahrzeuge Ende Jahr</t>
  </si>
  <si>
    <t>Einnahmen Fr.</t>
  </si>
  <si>
    <t>Ordnungsbussenverfahren (OBV)</t>
  </si>
  <si>
    <t>Ordentliches Verfahren</t>
  </si>
  <si>
    <t>Polizeibussen</t>
  </si>
  <si>
    <t>Rapporterstattungen</t>
  </si>
  <si>
    <t>An das Statthalteramt Bülach</t>
  </si>
  <si>
    <t>An die Bezirksanwaltschaft Bülach</t>
  </si>
  <si>
    <t>An die Jugendanwaltschaft</t>
  </si>
  <si>
    <t>Bussenzettel im Ordnungsbussenverfahren (OBV)</t>
  </si>
  <si>
    <t>Hundekontrollen</t>
  </si>
  <si>
    <t>Einsätze</t>
  </si>
  <si>
    <t>Brandfälle</t>
  </si>
  <si>
    <t>Wassereinbrüche</t>
  </si>
  <si>
    <t>Oel- und Chemiewehr, Autounfälle</t>
  </si>
  <si>
    <t>Dienstleistungen</t>
  </si>
  <si>
    <t>Fehlalarme und Falschmeldungen</t>
  </si>
  <si>
    <t>Nachbarhilfe und Stützpunkteinsätze</t>
  </si>
  <si>
    <t>Alarmübungen</t>
  </si>
  <si>
    <t>Erdbestattungen</t>
  </si>
  <si>
    <t>Urnenbeisetzungen</t>
  </si>
  <si>
    <t>Gemeinschaftsgrab</t>
  </si>
  <si>
    <t>auswärtige Bestattungen</t>
  </si>
  <si>
    <t>Bestattung Auswärtiger</t>
  </si>
  <si>
    <t>Entschädigungen an pflegende Angehörige per Ende Jahr</t>
  </si>
  <si>
    <t>Betriebskategorien</t>
  </si>
  <si>
    <t>Beanstan-</t>
  </si>
  <si>
    <t>Betriebe</t>
  </si>
  <si>
    <t>Inspektionen</t>
  </si>
  <si>
    <t>dungen</t>
  </si>
  <si>
    <r>
      <t>Restaurants mit und ohne Alkohol und Kantinen</t>
    </r>
    <r>
      <rPr>
        <sz val="8"/>
        <rFont val="Arial"/>
        <family val="2"/>
      </rPr>
      <t xml:space="preserve"> (11-13)</t>
    </r>
  </si>
  <si>
    <r>
      <t xml:space="preserve">Gelegenheitswirtschaften </t>
    </r>
    <r>
      <rPr>
        <sz val="8"/>
        <rFont val="Arial"/>
        <family val="2"/>
      </rPr>
      <t>(14)</t>
    </r>
  </si>
  <si>
    <t>übrige Verpflegungsbetriebe</t>
  </si>
  <si>
    <r>
      <t xml:space="preserve">(Krippe, Sportanlagen etc.) </t>
    </r>
    <r>
      <rPr>
        <sz val="8"/>
        <rFont val="Arial"/>
        <family val="2"/>
      </rPr>
      <t>(21-28)</t>
    </r>
  </si>
  <si>
    <t>Lebensmittelverkaufsgeschäfte (inkl. Milch-</t>
  </si>
  <si>
    <t xml:space="preserve">wirtschaftsbetriebe, Bäckereien). </t>
  </si>
  <si>
    <t>(30-46, 55, 56)</t>
  </si>
  <si>
    <r>
      <t xml:space="preserve">Landwirtschaftliche Produktion </t>
    </r>
    <r>
      <rPr>
        <sz val="8"/>
        <rFont val="Arial"/>
        <family val="2"/>
      </rPr>
      <t>(51)</t>
    </r>
  </si>
  <si>
    <r>
      <t xml:space="preserve">Metzgereibetriebe </t>
    </r>
    <r>
      <rPr>
        <sz val="8"/>
        <rFont val="Arial"/>
        <family val="2"/>
      </rPr>
      <t>(70)</t>
    </r>
  </si>
  <si>
    <r>
      <t>Lebensmittel-Fabriken und Grosshandel</t>
    </r>
    <r>
      <rPr>
        <sz val="8"/>
        <rFont val="Arial"/>
        <family val="2"/>
      </rPr>
      <t xml:space="preserve"> (60, 80)</t>
    </r>
  </si>
  <si>
    <r>
      <t xml:space="preserve">Getränkeindustrie </t>
    </r>
    <r>
      <rPr>
        <sz val="8"/>
        <rFont val="Arial"/>
        <family val="2"/>
      </rPr>
      <t>(57)</t>
    </r>
  </si>
  <si>
    <t>ausgestellte Kontrollscheine</t>
  </si>
  <si>
    <t>vorgewiesene Speisepilze</t>
  </si>
  <si>
    <t>kg</t>
  </si>
  <si>
    <t>ungeniessbar, verdorben, giftig</t>
  </si>
  <si>
    <t>tödlich giftige Pilze</t>
  </si>
  <si>
    <t>Starts über Opfikon</t>
  </si>
  <si>
    <t>Gesamt-Abfall</t>
  </si>
  <si>
    <t>Kehricht</t>
  </si>
  <si>
    <t>Grüngut</t>
  </si>
  <si>
    <t>Papier</t>
  </si>
  <si>
    <t>Glas</t>
  </si>
  <si>
    <t>Metall</t>
  </si>
  <si>
    <t>Diverses</t>
  </si>
  <si>
    <t>Separat gesammelte Abfälle</t>
  </si>
  <si>
    <t>Landungen</t>
  </si>
  <si>
    <t>Monat</t>
  </si>
  <si>
    <t>über Opfikon</t>
  </si>
  <si>
    <t>Piste 16</t>
  </si>
  <si>
    <t>Piste 34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</si>
  <si>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</si>
  <si>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</si>
  <si>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</si>
  <si>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</si>
  <si>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</si>
  <si>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</si>
  <si>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</si>
  <si>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</si>
  <si>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</si>
  <si>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</si>
  <si>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</si>
  <si>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</si>
  <si>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Starts und Landungen (Januar bis Dez.)</t>
  </si>
  <si>
    <t>Starts total</t>
  </si>
  <si>
    <t>Landungen über Opfikon</t>
  </si>
  <si>
    <t>Landungen total</t>
  </si>
  <si>
    <t>Fürsorge</t>
  </si>
  <si>
    <t>Anzahl Geschäfte der Fürsorgebehörde</t>
  </si>
  <si>
    <t>Anzahl Fälle (gesetzlich wirtschaftliche Hilfe)</t>
  </si>
  <si>
    <t>Bestand per</t>
  </si>
  <si>
    <t>Behandelte</t>
  </si>
  <si>
    <t>Zugang</t>
  </si>
  <si>
    <t>Abgang</t>
  </si>
  <si>
    <t>Bestand</t>
  </si>
  <si>
    <t>Anzahl</t>
  </si>
  <si>
    <t>Unterstützungsgründe</t>
  </si>
  <si>
    <t>Bevorschussung</t>
  </si>
  <si>
    <t>Arbeitslosenversicherung</t>
  </si>
  <si>
    <t>Erwerbslos, ALV deckt</t>
  </si>
  <si>
    <t>Existenzminimum nicht</t>
  </si>
  <si>
    <t>(psychische Gründe)</t>
  </si>
  <si>
    <t>zu wenig Einkommen</t>
  </si>
  <si>
    <t>arbeitsunfähig (Arztzeugnis)</t>
  </si>
  <si>
    <t>Suchttherapie stationär</t>
  </si>
  <si>
    <t>stationärer Aufenthalt Erwachsene</t>
  </si>
  <si>
    <t>Beendigungsgründe</t>
  </si>
  <si>
    <t>zusätzl. Eink. Stellenwechsel</t>
  </si>
  <si>
    <t>Aufnahme Erwerbstätigkeit</t>
  </si>
  <si>
    <t>AHV-Rente/ZL</t>
  </si>
  <si>
    <t>Total-Aufwand</t>
  </si>
  <si>
    <t>IV-Rente/ZL</t>
  </si>
  <si>
    <t>Rückerstattung</t>
  </si>
  <si>
    <t>Nettoaufwand</t>
  </si>
  <si>
    <t>Alimente/Bevorschussung</t>
  </si>
  <si>
    <t>vermindertes Existenzminimum</t>
  </si>
  <si>
    <t>Einstellung Unterstützung</t>
  </si>
  <si>
    <t>Kurzberatung</t>
  </si>
  <si>
    <t>Kontaktabbruch</t>
  </si>
  <si>
    <t>Wegzug</t>
  </si>
  <si>
    <t>unbekannt</t>
  </si>
  <si>
    <t>gestorben</t>
  </si>
  <si>
    <t>Total Abgänge</t>
  </si>
  <si>
    <t>A 1</t>
  </si>
  <si>
    <t>B 1</t>
  </si>
  <si>
    <t>B 3</t>
  </si>
  <si>
    <t>C 1</t>
  </si>
  <si>
    <t>C 2</t>
  </si>
  <si>
    <t>Kurz-</t>
  </si>
  <si>
    <t>Situations-Ver-</t>
  </si>
  <si>
    <t>Chronifizierte</t>
  </si>
  <si>
    <t>beratungen</t>
  </si>
  <si>
    <t>änderungen</t>
  </si>
  <si>
    <t>Situation</t>
  </si>
  <si>
    <t>beeinflussbar</t>
  </si>
  <si>
    <t>Kurzbera-</t>
  </si>
  <si>
    <t>wirtschaftliche</t>
  </si>
  <si>
    <t>Beratung, ohne</t>
  </si>
  <si>
    <t>Stabilisier-</t>
  </si>
  <si>
    <t>Überlebens-</t>
  </si>
  <si>
    <t>tung, ohne</t>
  </si>
  <si>
    <t>Hilfe mit</t>
  </si>
  <si>
    <t>ung mit</t>
  </si>
  <si>
    <t>hilfe mit</t>
  </si>
  <si>
    <t>minimaler</t>
  </si>
  <si>
    <t>regelmässiger</t>
  </si>
  <si>
    <t>Hilfe</t>
  </si>
  <si>
    <t>Beratung</t>
  </si>
  <si>
    <t>max. 4 Std.</t>
  </si>
  <si>
    <t>(Kuchen)</t>
  </si>
  <si>
    <t>Schweizer, Bürger Kt. Zürich</t>
  </si>
  <si>
    <t>Schweizer Kantonsbürger</t>
  </si>
  <si>
    <t>Anzahl durch die Vormundschaft geführten Massnahmen</t>
  </si>
  <si>
    <t>Schweizer, Bürger übrige Kantone</t>
  </si>
  <si>
    <t>Schweizer Wohngemeinde</t>
  </si>
  <si>
    <t>Fälle: Amtsvormundschaft</t>
  </si>
  <si>
    <t>Fälle: Private</t>
  </si>
  <si>
    <t>Fälle: Jugendsekretariat</t>
  </si>
  <si>
    <t>Schweizer Heimatgemeinde</t>
  </si>
  <si>
    <t>Ausländer Wohngemeinde</t>
  </si>
  <si>
    <t>Ausländer zu Lasten Staat</t>
  </si>
  <si>
    <t>Ausländer zu Lasten Bund</t>
  </si>
  <si>
    <t>Vergleich Rente/Teuerung</t>
  </si>
  <si>
    <t>AHV -Rente</t>
  </si>
  <si>
    <t>Teuerung</t>
  </si>
  <si>
    <t>Arbeitslose</t>
  </si>
  <si>
    <t>Anzahl Fälle von Zusatzleistungen zur AHV/IV</t>
  </si>
  <si>
    <t>Zusatzleistungen (Zahlen sind verknüpft mit Seite Sozial2)</t>
  </si>
  <si>
    <t>Aufwand / Rückerstattung</t>
  </si>
  <si>
    <t>Mindest- / Höchstrente</t>
  </si>
  <si>
    <t>Einfache Altersrente</t>
  </si>
  <si>
    <t>Plafonierte Altersrente (früher Ehepaarrente)</t>
  </si>
  <si>
    <t>Kant. Ausgleichskasse (SVA Zürich)</t>
  </si>
  <si>
    <t xml:space="preserve">  Jahr</t>
  </si>
  <si>
    <t>Anzahl Abrechnungspflichtige, welche AHV-Prämien</t>
  </si>
  <si>
    <t>bezahlen müssen</t>
  </si>
  <si>
    <t>Rückerstattungen</t>
  </si>
  <si>
    <t>Anzahl Fälle von Zusatzleistungen</t>
  </si>
  <si>
    <t xml:space="preserve">Jahr  </t>
  </si>
  <si>
    <t>AHV-Rentner/innen</t>
  </si>
  <si>
    <t>Hinterlassene</t>
  </si>
  <si>
    <t>-</t>
  </si>
  <si>
    <t>Invalide</t>
  </si>
  <si>
    <t xml:space="preserve">Total  </t>
  </si>
  <si>
    <t>Anzahl Geschäfte der Behörde</t>
  </si>
  <si>
    <t>Vormundschaftliche Massnahmen für Erwachsene:</t>
  </si>
  <si>
    <t>Vormundschaften gemäss Art. 369 - 372 ZGB (Geisteskrankheiten,</t>
  </si>
  <si>
    <t>Geistesschwäche, Verschwendung, Trunksucht, auf eigenes Begehren)</t>
  </si>
  <si>
    <t>Beistandschaften gem. Art. 392 - 394 ZGB (Vermögensverwaltung,</t>
  </si>
  <si>
    <t>Vertretung, eigenes Begehren)</t>
  </si>
  <si>
    <t>Beiratschaften gem. Art. 395 ZGB</t>
  </si>
  <si>
    <t>Entzug der Handlungsfähigkeit gem. Art.386 ZGB</t>
  </si>
  <si>
    <t>Vormundschaftliche Massnahmen für Minderjährige:</t>
  </si>
  <si>
    <t>Vormundschaften gem. Art.296, 298, 311, 312, 368 ZGB (Kinder die nicht</t>
  </si>
  <si>
    <t>unter der elterlichen Gewalt stehen)</t>
  </si>
  <si>
    <t xml:space="preserve">Zum Schutze des Kindes unter elterlicher Gewalt gem. Art. 307-310 </t>
  </si>
  <si>
    <t>und 392 ZGB</t>
  </si>
  <si>
    <r>
      <t>Vorkehren zum Schutze des Vermögens</t>
    </r>
    <r>
      <rPr>
        <sz val="10"/>
        <rFont val="Arial"/>
        <family val="2"/>
      </rPr>
      <t xml:space="preserve"> von Kindern</t>
    </r>
    <r>
      <rPr>
        <sz val="9"/>
        <rFont val="Arial"/>
        <family val="2"/>
      </rPr>
      <t xml:space="preserve"> unter elterlicher Gewalt</t>
    </r>
  </si>
  <si>
    <t>Total Personen mit vormundschaftlichen Massnahmen</t>
  </si>
  <si>
    <t>Gesamtes Alterszentrum</t>
  </si>
  <si>
    <t>Wohn- und Pflegebereich</t>
  </si>
  <si>
    <t>Hochhaus</t>
  </si>
  <si>
    <t>Alter</t>
  </si>
  <si>
    <t>weiblich</t>
  </si>
  <si>
    <t>männlich</t>
  </si>
  <si>
    <t>60 - 65</t>
  </si>
  <si>
    <t>66 - 70</t>
  </si>
  <si>
    <t>71 - 75</t>
  </si>
  <si>
    <t>76 - 80</t>
  </si>
  <si>
    <t>81 - 85</t>
  </si>
  <si>
    <t>86 - 90</t>
  </si>
  <si>
    <t>91 - 95</t>
  </si>
  <si>
    <t>96 - 100</t>
  </si>
  <si>
    <t>101 - 105</t>
  </si>
  <si>
    <t>Freiwilligen Arbeit für Senioren und Seniorinnen</t>
  </si>
  <si>
    <t>Durchschnittliches Eintrittsalter und Aufenthaltsdauer</t>
  </si>
  <si>
    <t>Std. pro Person</t>
  </si>
  <si>
    <t>Gesamt-Std.</t>
  </si>
  <si>
    <t>Durchschnittliches Eintrittsalter</t>
  </si>
  <si>
    <t>Durchschnittliche Aufenthaltsdauer</t>
  </si>
  <si>
    <t>Besuchergruppe Bächli</t>
  </si>
  <si>
    <t>Segeno (Wohnbaugenossenschaft)</t>
  </si>
  <si>
    <t>Mittagstisch</t>
  </si>
  <si>
    <t>Mahlzeiten-Dienst</t>
  </si>
  <si>
    <t>Brockenstube Senioren</t>
  </si>
  <si>
    <t>Voliere</t>
  </si>
  <si>
    <t>Autodienst Rotes Kreuz</t>
  </si>
  <si>
    <t>Besuchergruppe Gibeleich</t>
  </si>
  <si>
    <t>Pro Senectute OV</t>
  </si>
  <si>
    <t>Pro Senectute Sportgruppen</t>
  </si>
  <si>
    <t>Wohn- und Pflegeheim</t>
  </si>
  <si>
    <t>Restaurant</t>
  </si>
  <si>
    <t xml:space="preserve">  </t>
  </si>
  <si>
    <t>Geburten</t>
  </si>
  <si>
    <t>Todesfälle</t>
  </si>
  <si>
    <t>Wanderbewegung</t>
  </si>
  <si>
    <t>Zuzüge</t>
  </si>
  <si>
    <t>Wegzüge</t>
  </si>
  <si>
    <t>Bevölkerungsentwicklung von Opfikon</t>
  </si>
  <si>
    <t>(Ab 1952 verknüpft mit Allg_J&amp;S2)</t>
  </si>
  <si>
    <t>Altersstruktur</t>
  </si>
  <si>
    <t>00-10</t>
  </si>
  <si>
    <t>11-20</t>
  </si>
  <si>
    <t>21-30</t>
  </si>
  <si>
    <t>31-40</t>
  </si>
  <si>
    <t>41-50</t>
  </si>
  <si>
    <t>51-60</t>
  </si>
  <si>
    <t>61-70</t>
  </si>
  <si>
    <t>71-80</t>
  </si>
  <si>
    <t>81-90</t>
  </si>
  <si>
    <t xml:space="preserve">91-   </t>
  </si>
  <si>
    <t>Herkunft der Einwohner</t>
  </si>
  <si>
    <t>Bürger Ausland</t>
  </si>
  <si>
    <t>Vereinsunterstützung</t>
  </si>
  <si>
    <t>Einwohner-</t>
  </si>
  <si>
    <t>zahl</t>
  </si>
  <si>
    <t>Wanderungsbilanz</t>
  </si>
  <si>
    <t>von / nach</t>
  </si>
  <si>
    <t>Kanton Zürich</t>
  </si>
  <si>
    <t>übrige Schweiz</t>
  </si>
  <si>
    <t>Ausland</t>
  </si>
  <si>
    <t>Insgesamt</t>
  </si>
  <si>
    <t>Bevölkerungsstand</t>
  </si>
  <si>
    <t>ref.</t>
  </si>
  <si>
    <t>röm.kath</t>
  </si>
  <si>
    <t>chr.kath.</t>
  </si>
  <si>
    <t>andere /</t>
  </si>
  <si>
    <t>keine Konf.</t>
  </si>
  <si>
    <t>Schweizer</t>
  </si>
  <si>
    <t>Ausländer</t>
  </si>
  <si>
    <t>Total Einwohner</t>
  </si>
  <si>
    <t>Eintritte</t>
  </si>
  <si>
    <t xml:space="preserve">Schülerzahlen der Volksschule und des Kindergartens </t>
  </si>
  <si>
    <t>(GB-96-Schu)</t>
  </si>
  <si>
    <t>Schülerzahlen der Musikschule</t>
  </si>
  <si>
    <t>Kinder</t>
  </si>
  <si>
    <t>Erwachsene</t>
  </si>
  <si>
    <t>Schuljahr</t>
  </si>
  <si>
    <t xml:space="preserve">Kindergarten </t>
  </si>
  <si>
    <t>Primarschule</t>
  </si>
  <si>
    <t>Oberstufe</t>
  </si>
  <si>
    <t>Schule gesamt</t>
  </si>
  <si>
    <t>87/88</t>
  </si>
  <si>
    <t>88/89</t>
  </si>
  <si>
    <t>89/90</t>
  </si>
  <si>
    <t>90/91</t>
  </si>
  <si>
    <t>91/92</t>
  </si>
  <si>
    <t>92/93</t>
  </si>
  <si>
    <t>93/94</t>
  </si>
  <si>
    <t>Kiga</t>
  </si>
  <si>
    <t>Anteil</t>
  </si>
  <si>
    <t>Ägypten</t>
  </si>
  <si>
    <t>Chile</t>
  </si>
  <si>
    <t>Deutschland</t>
  </si>
  <si>
    <t>Dominikanische Republik</t>
  </si>
  <si>
    <t>Ecuador</t>
  </si>
  <si>
    <t>Griechenland</t>
  </si>
  <si>
    <t>Irak</t>
  </si>
  <si>
    <t>Italien</t>
  </si>
  <si>
    <t>Kamerun</t>
  </si>
  <si>
    <t>Libanon</t>
  </si>
  <si>
    <t>Österreich</t>
  </si>
  <si>
    <t>Portugal</t>
  </si>
  <si>
    <t>Somalia</t>
  </si>
  <si>
    <t>Spanien</t>
  </si>
  <si>
    <t>Sri Lanka</t>
  </si>
  <si>
    <t>Thailand</t>
  </si>
  <si>
    <t>Türkei</t>
  </si>
  <si>
    <t>Total Ausländer</t>
  </si>
  <si>
    <t>Total Schweizer</t>
  </si>
  <si>
    <t>Gesamttotal</t>
  </si>
  <si>
    <t xml:space="preserve">Anteil Ausländer </t>
  </si>
  <si>
    <t>Vom GR</t>
  </si>
  <si>
    <t xml:space="preserve">           Mitarbeiterbestand</t>
  </si>
  <si>
    <t>bewilligte</t>
  </si>
  <si>
    <t>Bemer-</t>
  </si>
  <si>
    <t>Stellen</t>
  </si>
  <si>
    <t>kungen</t>
  </si>
  <si>
    <t>Vollpensum</t>
  </si>
  <si>
    <t>Volksschule</t>
  </si>
  <si>
    <t>Handarbeit</t>
  </si>
  <si>
    <t>Hauswirtschaft</t>
  </si>
  <si>
    <t>Städtische Lehrkräfte</t>
  </si>
  <si>
    <t>Primarschule (Zusatzstunden)</t>
  </si>
  <si>
    <t>g)</t>
  </si>
  <si>
    <t>Oberstufe (Zusatzstunden)</t>
  </si>
  <si>
    <t>Kindergarten</t>
  </si>
  <si>
    <t>Sportlehrer</t>
  </si>
  <si>
    <t>Deutsch für Fremdsprachige</t>
  </si>
  <si>
    <t>Elementare Mathematik</t>
  </si>
  <si>
    <t>Legasthenie</t>
  </si>
  <si>
    <t>Musikschule - Koordinatorin</t>
  </si>
  <si>
    <t>f)</t>
  </si>
  <si>
    <t>Musikschule - Lehrpersonal</t>
  </si>
  <si>
    <t>d)</t>
  </si>
  <si>
    <t>Grundschule</t>
  </si>
  <si>
    <t>c)</t>
  </si>
  <si>
    <t>Rhythmik</t>
  </si>
  <si>
    <t>Übriges Schulpersonal</t>
  </si>
  <si>
    <t>Schulsekretariat</t>
  </si>
  <si>
    <t>Tagesheim mit Köchin</t>
  </si>
  <si>
    <t xml:space="preserve">Schulzahnärzte </t>
  </si>
  <si>
    <t>Zahnarztgehilfinnen</t>
  </si>
  <si>
    <t>Schulhauswarte</t>
  </si>
  <si>
    <t>Abwartehefrauen</t>
  </si>
  <si>
    <t>Reinigungspersonal</t>
  </si>
  <si>
    <t>e)</t>
  </si>
  <si>
    <t>Personalbestand total</t>
  </si>
  <si>
    <t>Mundartkurse in den Kindergärten, Schulsportkurse werden durch die Lehrkräfte im Stundenlohn</t>
  </si>
  <si>
    <t>entschädigt, welche in dieser Statistik nicht enthalten sind.</t>
  </si>
  <si>
    <t>Bemerkungen:</t>
  </si>
  <si>
    <t>Sitzungen der RPK</t>
  </si>
  <si>
    <t>Sitzungen der GPK</t>
  </si>
  <si>
    <t>Sitzungen des Büros</t>
  </si>
  <si>
    <t>Einbürgerungen von Ausländer/innen in Opfikon</t>
  </si>
  <si>
    <t>zusätzlich</t>
  </si>
  <si>
    <t>- Asylbewerber</t>
  </si>
  <si>
    <t>- Vorläufig aufgenommene</t>
  </si>
  <si>
    <t>Einbürgerungen Ausländer ab 1974</t>
  </si>
  <si>
    <t>Das Bürgerrecht der Stadt Opfikon wurde vom Bürgerlichen Stadtrat resp. vom Bürgerlichen Gemeinderat</t>
  </si>
  <si>
    <t>Aufnahme ins Bürgerecht</t>
  </si>
  <si>
    <t>E</t>
  </si>
  <si>
    <t>F</t>
  </si>
  <si>
    <t>G</t>
  </si>
  <si>
    <t>00/01</t>
  </si>
  <si>
    <t>Brasilien</t>
  </si>
  <si>
    <t>Indien</t>
  </si>
  <si>
    <t>Kolumbien</t>
  </si>
  <si>
    <t>Schweiz</t>
  </si>
  <si>
    <t>Mazedonien</t>
  </si>
  <si>
    <t>Ghana</t>
  </si>
  <si>
    <t>Jugoslawien</t>
  </si>
  <si>
    <t>Kambodscha</t>
  </si>
  <si>
    <t>Kroatien</t>
  </si>
  <si>
    <t>Polen</t>
  </si>
  <si>
    <t>Slowenien</t>
  </si>
  <si>
    <t>Tschechien</t>
  </si>
  <si>
    <t>2001</t>
  </si>
  <si>
    <t>vom GR</t>
  </si>
  <si>
    <t>Bund / Kanton  2001</t>
  </si>
  <si>
    <t>Hebammen: Wochenbettbetreuung + Ambulante Geburten</t>
  </si>
  <si>
    <t>Video</t>
  </si>
  <si>
    <t>Hörbücher</t>
  </si>
  <si>
    <t>DVD</t>
  </si>
  <si>
    <t>Schulpsychologe/Schulsozialpädagoge</t>
  </si>
  <si>
    <t>B2</t>
  </si>
  <si>
    <t>Gesetzlich wirtschaftliche Hilfe in Franken</t>
  </si>
  <si>
    <t xml:space="preserve">Liftrettungen </t>
  </si>
  <si>
    <t>Organigramme, Abstimmungen und Wahlen, Einbürgerungen, Personal-</t>
  </si>
  <si>
    <t>Sicherheitsabteilung</t>
  </si>
  <si>
    <t>Gesundheit- und Umweltabt.</t>
  </si>
  <si>
    <t>Bosnien-Herzegowina</t>
  </si>
  <si>
    <t>bestand Stadtverwaltung, Stadtbibliothek, Betreibungsamt, Friedensrichter</t>
  </si>
  <si>
    <t>Friedhof und Bestattungswesen, Pflegende Angehörige und Hebammen-</t>
  </si>
  <si>
    <t>Malta</t>
  </si>
  <si>
    <t>Marokko</t>
  </si>
  <si>
    <t>Abgelehnte Gesuche:</t>
  </si>
  <si>
    <t>Erleichterte Einbürgerungen von Ehepartnern (CH-Bürgerrecht)</t>
  </si>
  <si>
    <t>SD</t>
  </si>
  <si>
    <t>PlayStation</t>
  </si>
  <si>
    <t>Leihbestand von 312 Fremdsprachenbüchern</t>
  </si>
  <si>
    <t>Seit Dezember 2002 neue Medienart im Angebot: PlayStation</t>
  </si>
  <si>
    <t>Südafrika</t>
  </si>
  <si>
    <t>Kreisdiagramm</t>
  </si>
  <si>
    <t>Bevorschussung übrige</t>
  </si>
  <si>
    <t>Sozialversicherungen</t>
  </si>
  <si>
    <t>Erwerbslos ausgesteuert</t>
  </si>
  <si>
    <t>Erwerbslos nicht ALV berechtigt</t>
  </si>
  <si>
    <t>Erwerbslos nicht vermittelbar</t>
  </si>
  <si>
    <t>Arbeitspensum weniger als 90%</t>
  </si>
  <si>
    <t>working poor</t>
  </si>
  <si>
    <t>Arbeitspensum mehr als 90%</t>
  </si>
  <si>
    <t>teilweise arbeitsfähig (Arztzeugnis)</t>
  </si>
  <si>
    <t>Kinderbetreuung Haushalt</t>
  </si>
  <si>
    <t>übrige Sachhilfe</t>
  </si>
  <si>
    <t>stationärer  Aufenthalt Kinder</t>
  </si>
  <si>
    <t>Kurzberatung max. 4 Std.</t>
  </si>
  <si>
    <t>persönliche Hilfe mehr als 4 Std.</t>
  </si>
  <si>
    <t>1. Qu. 2002</t>
  </si>
  <si>
    <t>2. Qu. 2002</t>
  </si>
  <si>
    <t>3. Qu. 2002</t>
  </si>
  <si>
    <t>4. Qu. 2002</t>
  </si>
  <si>
    <t>zusätzl. Einkommen/Stellen%</t>
  </si>
  <si>
    <t>zusätzl. Eink.Haushaltsmitgl.</t>
  </si>
  <si>
    <r>
      <t xml:space="preserve">KKBB </t>
    </r>
    <r>
      <rPr>
        <sz val="8"/>
        <rFont val="Arial"/>
        <family val="2"/>
      </rPr>
      <t>Kleinkinderbetreuungsbeiträge</t>
    </r>
  </si>
  <si>
    <t>andere Sozialversicherungsleist.</t>
  </si>
  <si>
    <t>Bund / Kanton  2002</t>
  </si>
  <si>
    <t>(0) 0</t>
  </si>
  <si>
    <t>An den Sicherheitsvorstand Opfikon</t>
  </si>
  <si>
    <t>2002</t>
  </si>
  <si>
    <t>Bild Geschäftsbericht 2001</t>
  </si>
  <si>
    <t xml:space="preserve">  2002</t>
  </si>
  <si>
    <t>dienste, Lebensmittelkontrollen, Pilzkontrollen, Zivilstandsamt, Flug-</t>
  </si>
  <si>
    <t>bewegungen, Abfallmengen</t>
  </si>
  <si>
    <t>Einwohnerkontrolle, Frei- und Hallenbad</t>
  </si>
  <si>
    <t>November 2003</t>
  </si>
  <si>
    <t>Einwohnerzahlen von Opfikon seit 1957</t>
  </si>
  <si>
    <t>Bosnien</t>
  </si>
  <si>
    <t>Kanada</t>
  </si>
  <si>
    <t>Kosovo</t>
  </si>
  <si>
    <t>Serbien u. Montenegro</t>
  </si>
  <si>
    <t>Libyen</t>
  </si>
  <si>
    <t>27 Länder mit 1-2 Kinder</t>
  </si>
  <si>
    <t>Logopädie/Psychomotorik</t>
  </si>
  <si>
    <t>a), b)</t>
  </si>
  <si>
    <t>a)  Beschluss Gemeinderat v. 7.4.2003: Bewilligung einer zusätzlichen Teilzeitstelle Schulpsychologie (50%)</t>
  </si>
  <si>
    <t>c)  Rechtsanspruch gemäss Volksschulgesetz</t>
  </si>
  <si>
    <t>d)  Musikalische Früherziehung vom Gemeinderat am 1.6.1992 genehmigt</t>
  </si>
  <si>
    <t>e)  Beschluss Gemeindeversammlung  vom 30.6.1969</t>
  </si>
  <si>
    <t>f)   Umfang nach Bedarf, Grundlage: Wischflächenberechnung gem. Stadtrat-Beschluss Nr. 166 v. 15.4.1975</t>
  </si>
  <si>
    <t xml:space="preserve">     und Nr. 285 v. 24.6.1975</t>
  </si>
  <si>
    <t>g)  Mitarbeiterinnen bereits beim Lehrpersonal berücksichtigt</t>
  </si>
  <si>
    <t>h)  inkl. durch Volksschullehrkräfte erbrachte Zusatzstunden</t>
  </si>
  <si>
    <t>Niederlassung CH</t>
  </si>
  <si>
    <t>Ortsbürger</t>
  </si>
  <si>
    <t>Trauungen</t>
  </si>
  <si>
    <t>besetzt 2003</t>
  </si>
  <si>
    <t>Stellen 03</t>
  </si>
  <si>
    <t>Vorlage 1</t>
  </si>
  <si>
    <t>der S-Bahnstation Opfikon.</t>
  </si>
  <si>
    <t>Eidgenössische Wahlen und Abstimmungen</t>
  </si>
  <si>
    <t>Vorlage 2</t>
  </si>
  <si>
    <t xml:space="preserve">Bewilligung eines Bruttokredites von Fr. 1'388'000.-- für die Erstellung </t>
  </si>
  <si>
    <t>eines Pavillons mit vier Klassenzimmern und drei Gruppenräumen in</t>
  </si>
  <si>
    <t>der Schulanlage Halden (Oberstufenschulhaus) als Provisorium.</t>
  </si>
  <si>
    <t>Serbien/Montenegro</t>
  </si>
  <si>
    <t>Venezuela</t>
  </si>
  <si>
    <t>25 (betroffene Personen: 65)</t>
  </si>
  <si>
    <t>an 119 Personen verliehen. Die Bewerber und Bewerberinnen stammten aus folgenden Ländern:</t>
  </si>
  <si>
    <t>Pilzkontrolle: Juli bis November (früher August bis September)</t>
  </si>
  <si>
    <t>1. Qu. 2003</t>
  </si>
  <si>
    <t>2. Qu. 2003</t>
  </si>
  <si>
    <t>3. Qu. 2003</t>
  </si>
  <si>
    <t>4. Qu. 2003</t>
  </si>
  <si>
    <t>(8) 7</t>
  </si>
  <si>
    <t>(27) 41</t>
  </si>
  <si>
    <t>(207) 252</t>
  </si>
  <si>
    <t>(21) 17</t>
  </si>
  <si>
    <t>Bund / Kanton  2003</t>
  </si>
  <si>
    <t>( Stichtag 31.12.03)</t>
  </si>
  <si>
    <t>Steuerberatung</t>
  </si>
  <si>
    <t>Mangen</t>
  </si>
  <si>
    <t>Sonntagstisch</t>
  </si>
  <si>
    <t>Näh- und Flickstube</t>
  </si>
  <si>
    <t>Besucherdienst Frauenverein</t>
  </si>
  <si>
    <t>Neue Fusswege 2003</t>
  </si>
  <si>
    <t>Im Jahr 2003 haben 5 Urnengänge mit folgenden 32 Wahl- und Abstimmungs-Geschäften stattgefunden:</t>
  </si>
  <si>
    <t>Bewilligung eines Bruttokredits von Fr. 5'300'000.-- für die Sanierung</t>
  </si>
  <si>
    <t>vom SR</t>
  </si>
  <si>
    <t>bew. prov.</t>
  </si>
  <si>
    <t>Ausrückeinsätze in Opfikon</t>
  </si>
  <si>
    <t>Privat-, Bank- und Brandalarme</t>
  </si>
  <si>
    <t>Falschparkierte Fahrzeuge</t>
  </si>
  <si>
    <t>Hilfeleistungen</t>
  </si>
  <si>
    <t>Streitigkeiten / Schlägereien</t>
  </si>
  <si>
    <t>Lärmbelästigungen</t>
  </si>
  <si>
    <t>Verkehrsunfälle</t>
  </si>
  <si>
    <t>Ausrückeinsätze innerhalb der Bürozeit</t>
  </si>
  <si>
    <t>Ausrückeinsätze ausserhalb der Bürozeit</t>
  </si>
  <si>
    <t>Verteilung der Unterstützungsfälle im Jahr 2003 (total 617 Fälle)</t>
  </si>
  <si>
    <t>Stellen-</t>
  </si>
  <si>
    <t>prozent</t>
  </si>
  <si>
    <t>h)</t>
  </si>
  <si>
    <t xml:space="preserve">    (wird ab 2004 besetzt)</t>
  </si>
  <si>
    <t>b)  Beschluss Gemeinderat v. 29.9.2003: Erhöhung der Stellenprozente von 80% auf 160%</t>
  </si>
  <si>
    <t>Total Aufwand</t>
  </si>
  <si>
    <t>Stellen 02</t>
  </si>
  <si>
    <t>Stadtpolizei, Polizeiamt, Feuerwehr</t>
  </si>
  <si>
    <t>(26) 19</t>
  </si>
  <si>
    <t>Einbürgerungen</t>
  </si>
  <si>
    <t>Zivilstandsfälle   Statistische Übersicht</t>
  </si>
  <si>
    <t>Gemeindeabstimmungen</t>
  </si>
  <si>
    <t>Urnengänge</t>
  </si>
  <si>
    <t>Stimmberechtigte</t>
  </si>
  <si>
    <t>Rechnungen,  Einsätze,  Dienstleistungen                 Fr.</t>
  </si>
  <si>
    <t>Total verkaufte Hundmarken</t>
  </si>
  <si>
    <t>Es handelt sich hier um Gesuche, die in der Gemeinde positiv entschieden wurden.</t>
  </si>
  <si>
    <t>15 (betroffene Personen: 37)</t>
  </si>
  <si>
    <t>Definitive Einbürgerung</t>
  </si>
  <si>
    <t>Vom Bürgerlichen Stadtrat und Bürgerlichen Gemeinderat abgelehnt</t>
  </si>
  <si>
    <t>Verdächtige Situationen</t>
  </si>
  <si>
    <t>Unterstützungen Kapo</t>
  </si>
  <si>
    <t>(nach Zustimmung von Bund und Kanton)</t>
  </si>
  <si>
    <t>(Unterstützungsleistungen)</t>
  </si>
  <si>
    <r>
      <t xml:space="preserve">Arbeitsaufwand (Segmente) Bestand 31.12.2003: 336 Fälle  </t>
    </r>
    <r>
      <rPr>
        <sz val="10"/>
        <rFont val="Arial"/>
        <family val="2"/>
      </rPr>
      <t>(Jahr 2002: 289 Fälle)</t>
    </r>
  </si>
  <si>
    <t>Dezentrale Wohngruppe</t>
  </si>
  <si>
    <t>Nettoertrag/Nettoaufwand</t>
  </si>
  <si>
    <t xml:space="preserve">Cashflow </t>
  </si>
  <si>
    <t>2003</t>
  </si>
  <si>
    <t>Ø 94/03</t>
  </si>
  <si>
    <t>Nettoinvestition</t>
  </si>
  <si>
    <t>Nettozinsenaufwand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</si>
</sst>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6">
    <numFmt numFmtId="43" formatCode="_ * #,##0.00_ ;_ * \-#,##0.00_ ;_ * &quot;-&quot;??_ ;_ @_ "/>
    <numFmt numFmtId="170" formatCode="#,##0.0\ "/>
    <numFmt numFmtId="172" formatCode="#,##0\ "/>
    <numFmt numFmtId="173" formatCode="#,##0\ \ "/>
    <numFmt numFmtId="174" formatCode="0\ "/>
    <numFmt numFmtId="175" formatCode="d/\ mmmm\ yyyy"/>
    <numFmt numFmtId="176" formatCode="#,##0.00\ "/>
    <numFmt numFmtId="177" formatCode="0\ \ "/>
    <numFmt numFmtId="178" formatCode="0.0"/>
    <numFmt numFmtId="179" formatCode="#,##0\ \ \ \ "/>
    <numFmt numFmtId="180" formatCode="#,##0\ \ \ "/>
    <numFmt numFmtId="181" formatCode="00"/>
    <numFmt numFmtId="182" formatCode="0%\ "/>
    <numFmt numFmtId="183" formatCode="#,##0.00\ \ "/>
    <numFmt numFmtId="185" formatCode="_ &quot;&quot;\ * #,##0.00\ \ \ \ \ \ \ \ \ \ \ \ _ "/>
    <numFmt numFmtId="186" formatCode="_ &quot;&quot;\ * #,##0.00\ \ \ \ \ \ \ \ \ \ \ \ \ _ "/>
    <numFmt numFmtId="187" formatCode="_ &quot;&quot;\ * #,##0\ \ \ \ \ \ \ \ \ \ _ "/>
    <numFmt numFmtId="190" formatCode="0.00\ \ \ \ \ \ "/>
    <numFmt numFmtId="191" formatCode="_ &quot;&quot;\ * #,##0\ \ \ _ "/>
    <numFmt numFmtId="192" formatCode="_ &quot;&quot;\ * #,##0\ \ \ \ \ \ _ "/>
    <numFmt numFmtId="193" formatCode="_ &quot;&quot;\ * #,##0\ \ _ "/>
    <numFmt numFmtId="194" formatCode="#,##0\ \ \ \ \ \ \ \ "/>
    <numFmt numFmtId="197" formatCode="0\ \ \ \ "/>
    <numFmt numFmtId="199" formatCode="_ &quot;&quot;\ * #,##0\ _ \ \ "/>
    <numFmt numFmtId="200" formatCode="_ &quot;&quot;\ * #,##0\ _ "/>
    <numFmt numFmtId="201" formatCode="_ &quot;&quot;\ * #,##0\ \ \ \ \ \ \ \ \ \ \ \ _ "/>
    <numFmt numFmtId="202" formatCode="_ &quot;&quot;\ * #,##0\ \ \ \ \ \ _ \ \ "/>
    <numFmt numFmtId="203" formatCode="0.00%\ "/>
    <numFmt numFmtId="204" formatCode="0.00%\ \ "/>
    <numFmt numFmtId="205" formatCode="_ &quot;&quot;\ * #,##0_ \ "/>
    <numFmt numFmtId="206" formatCode="_ &quot;&quot;\ * #,##0_ \ \ "/>
    <numFmt numFmtId="207" formatCode="0.00\ "/>
    <numFmt numFmtId="213" formatCode="General\ "/>
    <numFmt numFmtId="214" formatCode="#,##0.0\ \ \ \ "/>
    <numFmt numFmtId="221" formatCode="00\ \ "/>
    <numFmt numFmtId="224" formatCode="0#/0#"/>
  </numFmts>
  <fonts count="29" x14ac:knownFonts="1">
    <font>
      <sz val="10"/>
      <name val="Arial"/>
    </font>
    <font>
      <b/>
      <sz val="10"/>
      <name val="Arial"/>
    </font>
    <font>
      <i/>
      <sz val="10"/>
      <name val="Arial"/>
    </font>
    <font>
      <sz val="10"/>
      <name val="Arial"/>
    </font>
    <font>
      <sz val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name val="Arial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sz val="12"/>
      <name val="Arial"/>
    </font>
    <font>
      <sz val="8"/>
      <name val="Arial"/>
    </font>
    <font>
      <b/>
      <sz val="9"/>
      <name val="Arial"/>
      <family val="2"/>
    </font>
    <font>
      <sz val="6"/>
      <name val="Arial"/>
      <family val="2"/>
    </font>
    <font>
      <u/>
      <sz val="8"/>
      <name val="Arial"/>
      <family val="2"/>
    </font>
    <font>
      <b/>
      <u/>
      <sz val="8"/>
      <name val="Arial"/>
      <family val="2"/>
    </font>
    <font>
      <i/>
      <sz val="10"/>
      <name val="Arial"/>
      <family val="2"/>
    </font>
    <font>
      <b/>
      <sz val="9"/>
      <name val="Arial"/>
    </font>
    <font>
      <b/>
      <sz val="14"/>
      <name val="Arial Rounded MT Bold"/>
      <family val="2"/>
    </font>
    <font>
      <sz val="11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46"/>
      <name val="Arial"/>
      <family val="2"/>
    </font>
    <font>
      <sz val="9"/>
      <color indexed="46"/>
      <name val="Arial"/>
      <family val="2"/>
    </font>
    <font>
      <sz val="1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0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63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020">
    <xf numFmtId="0" fontId="0" fillId="0" borderId="0" xfId="0"/>
    <xf numFmtId="0" fontId="0" fillId="0" borderId="0" xfId="0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10" fillId="0" borderId="0" xfId="0" applyFont="1"/>
    <xf numFmtId="49" fontId="0" fillId="0" borderId="0" xfId="0" applyNumberFormat="1"/>
    <xf numFmtId="0" fontId="0" fillId="0" borderId="0" xfId="0" applyBorder="1"/>
    <xf numFmtId="0" fontId="0" fillId="0" borderId="1" xfId="0" applyBorder="1"/>
    <xf numFmtId="0" fontId="0" fillId="0" borderId="2" xfId="0" applyBorder="1"/>
    <xf numFmtId="0" fontId="0" fillId="0" borderId="0" xfId="0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0" borderId="0" xfId="0" applyFont="1"/>
    <xf numFmtId="174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170" fontId="9" fillId="0" borderId="0" xfId="0" applyNumberFormat="1" applyFont="1" applyBorder="1" applyAlignment="1">
      <alignment vertical="center"/>
    </xf>
    <xf numFmtId="0" fontId="0" fillId="2" borderId="4" xfId="0" applyFill="1" applyBorder="1" applyAlignment="1">
      <alignment horizontal="center" vertical="center"/>
    </xf>
    <xf numFmtId="174" fontId="0" fillId="0" borderId="5" xfId="0" applyNumberFormat="1" applyBorder="1" applyAlignment="1">
      <alignment horizontal="right" vertical="center"/>
    </xf>
    <xf numFmtId="0" fontId="0" fillId="0" borderId="6" xfId="0" applyBorder="1" applyAlignment="1">
      <alignment horizontal="centerContinuous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horizontal="left" vertical="center"/>
    </xf>
    <xf numFmtId="0" fontId="1" fillId="0" borderId="0" xfId="0" applyFont="1" applyAlignment="1">
      <alignment horizontal="centerContinuous"/>
    </xf>
    <xf numFmtId="0" fontId="1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Alignment="1">
      <alignment horizontal="left"/>
    </xf>
    <xf numFmtId="4" fontId="0" fillId="0" borderId="0" xfId="0" applyNumberFormat="1"/>
    <xf numFmtId="0" fontId="12" fillId="0" borderId="7" xfId="0" applyFont="1" applyBorder="1"/>
    <xf numFmtId="4" fontId="1" fillId="0" borderId="0" xfId="0" applyNumberFormat="1" applyFont="1"/>
    <xf numFmtId="0" fontId="12" fillId="0" borderId="7" xfId="0" applyFont="1" applyBorder="1" applyAlignment="1">
      <alignment horizontal="centerContinuous"/>
    </xf>
    <xf numFmtId="0" fontId="15" fillId="0" borderId="0" xfId="0" applyFont="1" applyBorder="1"/>
    <xf numFmtId="0" fontId="12" fillId="0" borderId="0" xfId="0" applyFont="1" applyBorder="1" applyAlignment="1">
      <alignment horizontal="centerContinuous"/>
    </xf>
    <xf numFmtId="3" fontId="15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horizontal="centerContinuous"/>
    </xf>
    <xf numFmtId="3" fontId="1" fillId="0" borderId="0" xfId="0" applyNumberFormat="1" applyFont="1" applyBorder="1"/>
    <xf numFmtId="0" fontId="17" fillId="0" borderId="0" xfId="0" applyFont="1"/>
    <xf numFmtId="0" fontId="10" fillId="0" borderId="0" xfId="0" applyFont="1" applyAlignment="1">
      <alignment horizontal="centerContinuous"/>
    </xf>
    <xf numFmtId="0" fontId="10" fillId="0" borderId="0" xfId="0" quotePrefix="1" applyFont="1"/>
    <xf numFmtId="0" fontId="18" fillId="0" borderId="0" xfId="0" applyFont="1"/>
    <xf numFmtId="0" fontId="9" fillId="0" borderId="0" xfId="0" applyFont="1" applyAlignment="1">
      <alignment horizontal="centerContinuous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vertical="center"/>
    </xf>
    <xf numFmtId="176" fontId="0" fillId="0" borderId="2" xfId="0" applyNumberFormat="1" applyBorder="1" applyAlignment="1">
      <alignment vertical="center"/>
    </xf>
    <xf numFmtId="176" fontId="0" fillId="0" borderId="8" xfId="0" applyNumberFormat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Continuous" vertical="center"/>
    </xf>
    <xf numFmtId="0" fontId="0" fillId="0" borderId="9" xfId="0" applyBorder="1"/>
    <xf numFmtId="0" fontId="0" fillId="0" borderId="3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8" xfId="0" applyBorder="1" applyAlignment="1">
      <alignment vertical="center"/>
    </xf>
    <xf numFmtId="177" fontId="0" fillId="0" borderId="3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7" fontId="0" fillId="0" borderId="8" xfId="0" applyNumberFormat="1" applyBorder="1" applyAlignment="1">
      <alignment horizontal="right" vertical="center"/>
    </xf>
    <xf numFmtId="179" fontId="0" fillId="0" borderId="1" xfId="0" applyNumberFormat="1" applyBorder="1" applyAlignment="1">
      <alignment horizontal="right" vertical="center"/>
    </xf>
    <xf numFmtId="179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right" vertical="center"/>
    </xf>
    <xf numFmtId="179" fontId="12" fillId="0" borderId="1" xfId="0" applyNumberFormat="1" applyFont="1" applyBorder="1" applyAlignment="1">
      <alignment vertical="center"/>
    </xf>
    <xf numFmtId="0" fontId="12" fillId="0" borderId="8" xfId="0" applyFon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73" fontId="0" fillId="0" borderId="8" xfId="0" applyNumberFormat="1" applyBorder="1" applyAlignment="1">
      <alignment horizontal="right" vertical="center"/>
    </xf>
    <xf numFmtId="49" fontId="0" fillId="0" borderId="1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0" fillId="0" borderId="5" xfId="0" applyBorder="1" applyAlignment="1">
      <alignment vertical="center"/>
    </xf>
    <xf numFmtId="0" fontId="0" fillId="2" borderId="15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13" fillId="0" borderId="0" xfId="0" applyFont="1" applyFill="1"/>
    <xf numFmtId="0" fontId="0" fillId="0" borderId="0" xfId="0" applyFill="1"/>
    <xf numFmtId="0" fontId="0" fillId="0" borderId="3" xfId="0" applyBorder="1" applyAlignment="1">
      <alignment horizontal="left" vertical="center"/>
    </xf>
    <xf numFmtId="9" fontId="0" fillId="0" borderId="2" xfId="0" applyNumberFormat="1" applyBorder="1" applyAlignment="1">
      <alignment horizontal="centerContinuous" vertical="center"/>
    </xf>
    <xf numFmtId="9" fontId="0" fillId="0" borderId="6" xfId="0" applyNumberFormat="1" applyBorder="1" applyAlignment="1">
      <alignment horizontal="centerContinuous" vertical="center"/>
    </xf>
    <xf numFmtId="183" fontId="0" fillId="0" borderId="4" xfId="0" applyNumberFormat="1" applyBorder="1" applyAlignment="1">
      <alignment horizontal="right" vertical="center"/>
    </xf>
    <xf numFmtId="183" fontId="0" fillId="0" borderId="17" xfId="0" applyNumberFormat="1" applyBorder="1" applyAlignment="1">
      <alignment horizontal="right" vertical="center"/>
    </xf>
    <xf numFmtId="180" fontId="0" fillId="0" borderId="4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3" fontId="0" fillId="0" borderId="2" xfId="0" applyNumberFormat="1" applyBorder="1" applyAlignment="1">
      <alignment horizontal="center" vertical="center"/>
    </xf>
    <xf numFmtId="3" fontId="0" fillId="0" borderId="2" xfId="0" applyNumberFormat="1" applyBorder="1" applyAlignment="1">
      <alignment vertical="center"/>
    </xf>
    <xf numFmtId="180" fontId="0" fillId="0" borderId="6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right" vertical="center"/>
    </xf>
    <xf numFmtId="173" fontId="0" fillId="0" borderId="6" xfId="0" applyNumberFormat="1" applyBorder="1" applyAlignment="1">
      <alignment horizontal="right" vertical="center"/>
    </xf>
    <xf numFmtId="186" fontId="0" fillId="0" borderId="2" xfId="0" applyNumberFormat="1" applyBorder="1" applyAlignment="1">
      <alignment horizontal="centerContinuous" vertical="center"/>
    </xf>
    <xf numFmtId="186" fontId="0" fillId="0" borderId="6" xfId="0" applyNumberFormat="1" applyBorder="1" applyAlignment="1">
      <alignment horizontal="centerContinuous" vertical="center"/>
    </xf>
    <xf numFmtId="0" fontId="0" fillId="0" borderId="2" xfId="0" applyBorder="1" applyAlignment="1">
      <alignment horizontal="centerContinuous"/>
    </xf>
    <xf numFmtId="3" fontId="0" fillId="0" borderId="0" xfId="0" applyNumberFormat="1"/>
    <xf numFmtId="191" fontId="0" fillId="0" borderId="4" xfId="0" applyNumberFormat="1" applyBorder="1" applyAlignment="1">
      <alignment horizontal="centerContinuous" vertical="center"/>
    </xf>
    <xf numFmtId="0" fontId="1" fillId="0" borderId="0" xfId="0" applyFont="1" applyAlignment="1">
      <alignment vertical="center"/>
    </xf>
    <xf numFmtId="191" fontId="0" fillId="0" borderId="10" xfId="0" applyNumberFormat="1" applyBorder="1" applyAlignment="1">
      <alignment horizontal="centerContinuous" vertical="center"/>
    </xf>
    <xf numFmtId="191" fontId="0" fillId="0" borderId="3" xfId="0" applyNumberFormat="1" applyBorder="1" applyAlignment="1">
      <alignment horizontal="centerContinuous" vertical="center"/>
    </xf>
    <xf numFmtId="191" fontId="0" fillId="0" borderId="15" xfId="0" applyNumberFormat="1" applyBorder="1" applyAlignment="1">
      <alignment horizontal="centerContinuous" vertical="center"/>
    </xf>
    <xf numFmtId="191" fontId="0" fillId="0" borderId="18" xfId="0" applyNumberFormat="1" applyBorder="1" applyAlignment="1">
      <alignment horizontal="centerContinuous" vertical="center"/>
    </xf>
    <xf numFmtId="191" fontId="0" fillId="0" borderId="16" xfId="0" applyNumberFormat="1" applyBorder="1" applyAlignment="1">
      <alignment horizontal="centerContinuous" vertical="center"/>
    </xf>
    <xf numFmtId="191" fontId="0" fillId="0" borderId="0" xfId="0" applyNumberFormat="1" applyBorder="1" applyAlignment="1">
      <alignment vertical="center"/>
    </xf>
    <xf numFmtId="191" fontId="0" fillId="0" borderId="9" xfId="0" applyNumberFormat="1" applyBorder="1" applyAlignment="1">
      <alignment vertical="center"/>
    </xf>
    <xf numFmtId="191" fontId="0" fillId="0" borderId="19" xfId="0" applyNumberFormat="1" applyBorder="1" applyAlignment="1">
      <alignment horizontal="centerContinuous" vertical="center"/>
    </xf>
    <xf numFmtId="191" fontId="0" fillId="0" borderId="20" xfId="0" applyNumberFormat="1" applyBorder="1" applyAlignment="1">
      <alignment horizontal="centerContinuous" vertical="center"/>
    </xf>
    <xf numFmtId="192" fontId="0" fillId="0" borderId="1" xfId="0" applyNumberFormat="1" applyBorder="1" applyAlignment="1">
      <alignment horizontal="centerContinuous" vertical="center"/>
    </xf>
    <xf numFmtId="192" fontId="0" fillId="0" borderId="2" xfId="0" applyNumberFormat="1" applyBorder="1" applyAlignment="1">
      <alignment horizontal="centerContinuous" vertical="center"/>
    </xf>
    <xf numFmtId="192" fontId="0" fillId="0" borderId="6" xfId="0" applyNumberFormat="1" applyBorder="1" applyAlignment="1">
      <alignment horizontal="centerContinuous" vertical="center"/>
    </xf>
    <xf numFmtId="193" fontId="0" fillId="0" borderId="14" xfId="0" applyNumberFormat="1" applyBorder="1" applyAlignment="1">
      <alignment horizontal="centerContinuous" vertical="center"/>
    </xf>
    <xf numFmtId="193" fontId="0" fillId="0" borderId="0" xfId="0" applyNumberFormat="1" applyBorder="1" applyAlignment="1">
      <alignment horizontal="centerContinuous" vertical="center"/>
    </xf>
    <xf numFmtId="193" fontId="0" fillId="0" borderId="9" xfId="0" applyNumberFormat="1" applyBorder="1" applyAlignment="1">
      <alignment horizontal="centerContinuous" vertical="center"/>
    </xf>
    <xf numFmtId="193" fontId="0" fillId="0" borderId="8" xfId="0" applyNumberFormat="1" applyBorder="1" applyAlignment="1">
      <alignment horizontal="centerContinuous" vertical="center"/>
    </xf>
    <xf numFmtId="193" fontId="0" fillId="0" borderId="2" xfId="0" applyNumberFormat="1" applyBorder="1" applyAlignment="1">
      <alignment horizontal="centerContinuous" vertical="center"/>
    </xf>
    <xf numFmtId="193" fontId="0" fillId="0" borderId="6" xfId="0" applyNumberFormat="1" applyBorder="1" applyAlignment="1">
      <alignment horizontal="centerContinuous" vertical="center"/>
    </xf>
    <xf numFmtId="173" fontId="0" fillId="0" borderId="6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177" fontId="0" fillId="0" borderId="6" xfId="0" applyNumberFormat="1" applyBorder="1" applyAlignment="1">
      <alignment horizontal="right" vertical="center"/>
    </xf>
    <xf numFmtId="173" fontId="0" fillId="0" borderId="9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4" fontId="0" fillId="0" borderId="8" xfId="0" applyNumberFormat="1" applyBorder="1" applyAlignment="1">
      <alignment vertical="center"/>
    </xf>
    <xf numFmtId="177" fontId="0" fillId="0" borderId="0" xfId="0" applyNumberFormat="1" applyBorder="1" applyAlignment="1">
      <alignment horizontal="right" vertical="center"/>
    </xf>
    <xf numFmtId="49" fontId="0" fillId="0" borderId="3" xfId="0" applyNumberFormat="1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0" xfId="0" applyFill="1" applyBorder="1" applyAlignment="1">
      <alignment vertical="center"/>
    </xf>
    <xf numFmtId="0" fontId="6" fillId="0" borderId="0" xfId="0" applyFont="1"/>
    <xf numFmtId="0" fontId="9" fillId="0" borderId="0" xfId="0" applyFont="1" applyAlignment="1">
      <alignment horizontal="center"/>
    </xf>
    <xf numFmtId="0" fontId="21" fillId="0" borderId="0" xfId="0" applyFont="1"/>
    <xf numFmtId="0" fontId="10" fillId="0" borderId="11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179" fontId="0" fillId="0" borderId="12" xfId="0" applyNumberFormat="1" applyBorder="1" applyAlignment="1">
      <alignment vertical="center"/>
    </xf>
    <xf numFmtId="179" fontId="0" fillId="0" borderId="9" xfId="0" applyNumberFormat="1" applyBorder="1" applyAlignment="1">
      <alignment vertical="center"/>
    </xf>
    <xf numFmtId="179" fontId="0" fillId="0" borderId="6" xfId="0" applyNumberFormat="1" applyBorder="1" applyAlignment="1">
      <alignment vertical="center"/>
    </xf>
    <xf numFmtId="173" fontId="0" fillId="0" borderId="21" xfId="0" applyNumberFormat="1" applyBorder="1" applyAlignment="1">
      <alignment horizontal="right" vertical="center"/>
    </xf>
    <xf numFmtId="0" fontId="12" fillId="0" borderId="1" xfId="0" applyFont="1" applyBorder="1"/>
    <xf numFmtId="0" fontId="12" fillId="0" borderId="0" xfId="0" applyFont="1" applyBorder="1" applyAlignment="1">
      <alignment horizontal="center" vertical="center"/>
    </xf>
    <xf numFmtId="0" fontId="12" fillId="0" borderId="0" xfId="0" applyFont="1"/>
    <xf numFmtId="0" fontId="9" fillId="0" borderId="0" xfId="0" applyFont="1"/>
    <xf numFmtId="0" fontId="7" fillId="0" borderId="0" xfId="0" applyFont="1"/>
    <xf numFmtId="0" fontId="16" fillId="0" borderId="0" xfId="0" applyFont="1"/>
    <xf numFmtId="0" fontId="22" fillId="0" borderId="0" xfId="0" applyFont="1"/>
    <xf numFmtId="0" fontId="1" fillId="0" borderId="0" xfId="0" quotePrefix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0" xfId="0" applyFont="1"/>
    <xf numFmtId="10" fontId="0" fillId="0" borderId="0" xfId="2" applyNumberFormat="1" applyFont="1"/>
    <xf numFmtId="10" fontId="1" fillId="0" borderId="0" xfId="2" applyNumberFormat="1" applyFont="1" applyAlignment="1">
      <alignment horizontal="center"/>
    </xf>
    <xf numFmtId="10" fontId="1" fillId="0" borderId="0" xfId="2" applyNumberFormat="1" applyFont="1" applyAlignment="1">
      <alignment horizontal="right"/>
    </xf>
    <xf numFmtId="0" fontId="1" fillId="0" borderId="0" xfId="0" quotePrefix="1" applyFont="1" applyAlignment="1">
      <alignment horizontal="centerContinuous"/>
    </xf>
    <xf numFmtId="0" fontId="1" fillId="0" borderId="0" xfId="0" applyFont="1" applyAlignment="1">
      <alignment horizontal="center" wrapText="1"/>
    </xf>
    <xf numFmtId="178" fontId="0" fillId="0" borderId="0" xfId="2" applyNumberFormat="1" applyFont="1"/>
    <xf numFmtId="178" fontId="0" fillId="0" borderId="0" xfId="0" applyNumberFormat="1"/>
    <xf numFmtId="197" fontId="0" fillId="0" borderId="6" xfId="0" applyNumberFormat="1" applyBorder="1" applyAlignment="1">
      <alignment horizontal="right" vertical="center"/>
    </xf>
    <xf numFmtId="197" fontId="3" fillId="0" borderId="16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77" fontId="0" fillId="0" borderId="6" xfId="0" applyNumberFormat="1" applyBorder="1" applyAlignment="1">
      <alignment vertical="center"/>
    </xf>
    <xf numFmtId="177" fontId="0" fillId="0" borderId="22" xfId="0" applyNumberFormat="1" applyBorder="1" applyAlignment="1">
      <alignment vertical="center"/>
    </xf>
    <xf numFmtId="0" fontId="0" fillId="0" borderId="23" xfId="0" applyBorder="1" applyAlignment="1">
      <alignment vertical="center"/>
    </xf>
    <xf numFmtId="0" fontId="11" fillId="0" borderId="0" xfId="0" applyFont="1"/>
    <xf numFmtId="173" fontId="0" fillId="0" borderId="4" xfId="0" applyNumberFormat="1" applyBorder="1" applyAlignment="1">
      <alignment horizontal="right" vertical="center"/>
    </xf>
    <xf numFmtId="199" fontId="0" fillId="0" borderId="6" xfId="0" applyNumberFormat="1" applyBorder="1" applyAlignment="1">
      <alignment horizontal="center" vertical="center"/>
    </xf>
    <xf numFmtId="200" fontId="0" fillId="0" borderId="1" xfId="0" applyNumberFormat="1" applyBorder="1" applyAlignment="1">
      <alignment horizontal="centerContinuous" vertical="center"/>
    </xf>
    <xf numFmtId="200" fontId="0" fillId="0" borderId="2" xfId="0" applyNumberFormat="1" applyBorder="1" applyAlignment="1">
      <alignment horizontal="centerContinuous" vertical="center"/>
    </xf>
    <xf numFmtId="0" fontId="11" fillId="0" borderId="0" xfId="0" applyFont="1" applyFill="1"/>
    <xf numFmtId="205" fontId="0" fillId="0" borderId="2" xfId="0" applyNumberFormat="1" applyBorder="1" applyAlignment="1">
      <alignment horizontal="centerContinuous" vertical="center"/>
    </xf>
    <xf numFmtId="205" fontId="0" fillId="0" borderId="18" xfId="0" applyNumberFormat="1" applyBorder="1" applyAlignment="1">
      <alignment horizontal="centerContinuous" vertical="center"/>
    </xf>
    <xf numFmtId="205" fontId="0" fillId="0" borderId="3" xfId="0" applyNumberFormat="1" applyBorder="1" applyAlignment="1">
      <alignment horizontal="centerContinuous" vertical="center"/>
    </xf>
    <xf numFmtId="206" fontId="0" fillId="0" borderId="1" xfId="0" applyNumberFormat="1" applyBorder="1" applyAlignment="1">
      <alignment horizontal="centerContinuous" vertical="center"/>
    </xf>
    <xf numFmtId="206" fontId="0" fillId="0" borderId="2" xfId="0" applyNumberFormat="1" applyBorder="1" applyAlignment="1">
      <alignment horizontal="centerContinuous" vertical="center"/>
    </xf>
    <xf numFmtId="205" fontId="0" fillId="0" borderId="0" xfId="0" applyNumberFormat="1" applyBorder="1" applyAlignment="1">
      <alignment horizontal="centerContinuous" vertical="center"/>
    </xf>
    <xf numFmtId="205" fontId="0" fillId="0" borderId="0" xfId="0" applyNumberFormat="1" applyBorder="1" applyAlignment="1">
      <alignment horizontal="centerContinuous"/>
    </xf>
    <xf numFmtId="206" fontId="0" fillId="0" borderId="6" xfId="0" applyNumberFormat="1" applyBorder="1" applyAlignment="1">
      <alignment horizontal="centerContinuous" vertical="center"/>
    </xf>
    <xf numFmtId="206" fontId="0" fillId="0" borderId="22" xfId="0" applyNumberFormat="1" applyBorder="1" applyAlignment="1">
      <alignment horizontal="centerContinuous" vertical="center"/>
    </xf>
    <xf numFmtId="177" fontId="0" fillId="0" borderId="24" xfId="0" applyNumberFormat="1" applyBorder="1" applyAlignment="1">
      <alignment horizontal="right" vertical="center"/>
    </xf>
    <xf numFmtId="205" fontId="0" fillId="0" borderId="25" xfId="0" applyNumberFormat="1" applyBorder="1" applyAlignment="1">
      <alignment horizontal="centerContinuous" vertical="center"/>
    </xf>
    <xf numFmtId="205" fontId="0" fillId="0" borderId="10" xfId="0" applyNumberFormat="1" applyBorder="1" applyAlignment="1">
      <alignment horizontal="centerContinuous" vertical="center"/>
    </xf>
    <xf numFmtId="205" fontId="0" fillId="0" borderId="22" xfId="0" applyNumberFormat="1" applyBorder="1" applyAlignment="1">
      <alignment horizontal="centerContinuous" vertical="center"/>
    </xf>
    <xf numFmtId="0" fontId="0" fillId="0" borderId="26" xfId="0" applyBorder="1" applyAlignment="1">
      <alignment horizontal="center" vertical="center"/>
    </xf>
    <xf numFmtId="0" fontId="0" fillId="0" borderId="12" xfId="0" applyBorder="1" applyAlignment="1"/>
    <xf numFmtId="0" fontId="0" fillId="0" borderId="0" xfId="0" applyBorder="1" applyAlignment="1"/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9" xfId="0" applyBorder="1" applyAlignment="1">
      <alignment horizontal="centerContinuous"/>
    </xf>
    <xf numFmtId="0" fontId="0" fillId="0" borderId="0" xfId="0" applyBorder="1" applyAlignment="1">
      <alignment horizontal="centerContinuous"/>
    </xf>
    <xf numFmtId="2" fontId="0" fillId="0" borderId="0" xfId="0" applyNumberFormat="1"/>
    <xf numFmtId="0" fontId="23" fillId="0" borderId="0" xfId="0" applyFont="1"/>
    <xf numFmtId="0" fontId="1" fillId="0" borderId="1" xfId="0" applyFont="1" applyBorder="1" applyAlignment="1">
      <alignment horizontal="left" vertical="center"/>
    </xf>
    <xf numFmtId="0" fontId="0" fillId="0" borderId="12" xfId="0" applyBorder="1"/>
    <xf numFmtId="207" fontId="0" fillId="0" borderId="6" xfId="0" applyNumberFormat="1" applyBorder="1" applyAlignment="1">
      <alignment vertical="center"/>
    </xf>
    <xf numFmtId="2" fontId="0" fillId="0" borderId="6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3" fontId="0" fillId="0" borderId="27" xfId="0" applyNumberFormat="1" applyBorder="1" applyAlignment="1">
      <alignment horizontal="right" vertical="center"/>
    </xf>
    <xf numFmtId="179" fontId="12" fillId="0" borderId="8" xfId="0" applyNumberFormat="1" applyFont="1" applyBorder="1" applyAlignment="1">
      <alignment vertical="center"/>
    </xf>
    <xf numFmtId="206" fontId="0" fillId="0" borderId="1" xfId="0" applyNumberFormat="1" applyBorder="1" applyAlignment="1">
      <alignment horizontal="left" vertical="center"/>
    </xf>
    <xf numFmtId="206" fontId="0" fillId="0" borderId="5" xfId="0" applyNumberFormat="1" applyBorder="1" applyAlignment="1">
      <alignment horizontal="centerContinuous" vertical="center"/>
    </xf>
    <xf numFmtId="206" fontId="0" fillId="0" borderId="28" xfId="0" applyNumberFormat="1" applyBorder="1" applyAlignment="1">
      <alignment horizontal="centerContinuous" vertical="center"/>
    </xf>
    <xf numFmtId="206" fontId="0" fillId="0" borderId="18" xfId="0" applyNumberFormat="1" applyBorder="1" applyAlignment="1">
      <alignment horizontal="centerContinuous" vertical="center"/>
    </xf>
    <xf numFmtId="206" fontId="0" fillId="0" borderId="16" xfId="0" applyNumberFormat="1" applyBorder="1" applyAlignment="1">
      <alignment horizontal="centerContinuous" vertical="center"/>
    </xf>
    <xf numFmtId="206" fontId="0" fillId="0" borderId="12" xfId="0" applyNumberFormat="1" applyBorder="1" applyAlignment="1">
      <alignment horizontal="left" vertical="center"/>
    </xf>
    <xf numFmtId="206" fontId="0" fillId="0" borderId="0" xfId="0" applyNumberFormat="1" applyBorder="1" applyAlignment="1">
      <alignment horizontal="centerContinuous" vertical="center"/>
    </xf>
    <xf numFmtId="206" fontId="0" fillId="0" borderId="12" xfId="0" applyNumberFormat="1" applyBorder="1" applyAlignment="1">
      <alignment horizontal="centerContinuous" vertical="center"/>
    </xf>
    <xf numFmtId="206" fontId="0" fillId="0" borderId="9" xfId="0" applyNumberFormat="1" applyBorder="1" applyAlignment="1">
      <alignment horizontal="centerContinuous" vertical="center"/>
    </xf>
    <xf numFmtId="177" fontId="0" fillId="0" borderId="5" xfId="0" applyNumberFormat="1" applyBorder="1" applyAlignment="1">
      <alignment horizontal="right" vertical="center"/>
    </xf>
    <xf numFmtId="205" fontId="0" fillId="0" borderId="28" xfId="0" applyNumberFormat="1" applyBorder="1" applyAlignment="1">
      <alignment horizontal="centerContinuous" vertical="center"/>
    </xf>
    <xf numFmtId="177" fontId="0" fillId="0" borderId="29" xfId="0" applyNumberFormat="1" applyBorder="1" applyAlignment="1">
      <alignment horizontal="right" vertical="center"/>
    </xf>
    <xf numFmtId="205" fontId="0" fillId="0" borderId="30" xfId="0" applyNumberFormat="1" applyBorder="1" applyAlignment="1">
      <alignment horizontal="centerContinuous" vertical="center"/>
    </xf>
    <xf numFmtId="0" fontId="0" fillId="0" borderId="0" xfId="0" applyBorder="1" applyAlignment="1">
      <alignment horizontal="centerContinuous" vertical="center"/>
    </xf>
    <xf numFmtId="0" fontId="0" fillId="0" borderId="0" xfId="0" applyBorder="1" applyAlignment="1">
      <alignment horizontal="left" vertical="center"/>
    </xf>
    <xf numFmtId="180" fontId="0" fillId="0" borderId="0" xfId="0" applyNumberFormat="1" applyBorder="1" applyAlignment="1">
      <alignment horizontal="right" vertical="center"/>
    </xf>
    <xf numFmtId="0" fontId="1" fillId="0" borderId="8" xfId="0" applyFont="1" applyBorder="1" applyAlignment="1">
      <alignment vertical="center"/>
    </xf>
    <xf numFmtId="197" fontId="0" fillId="0" borderId="16" xfId="0" applyNumberFormat="1" applyBorder="1" applyAlignment="1">
      <alignment horizontal="right" vertical="center"/>
    </xf>
    <xf numFmtId="176" fontId="12" fillId="0" borderId="31" xfId="0" applyNumberFormat="1" applyFont="1" applyBorder="1" applyAlignment="1">
      <alignment vertical="center"/>
    </xf>
    <xf numFmtId="172" fontId="12" fillId="0" borderId="31" xfId="0" applyNumberFormat="1" applyFont="1" applyBorder="1" applyAlignment="1">
      <alignment vertical="center"/>
    </xf>
    <xf numFmtId="213" fontId="0" fillId="0" borderId="6" xfId="0" applyNumberFormat="1" applyBorder="1" applyAlignment="1">
      <alignment vertical="center"/>
    </xf>
    <xf numFmtId="213" fontId="0" fillId="0" borderId="2" xfId="0" applyNumberFormat="1" applyBorder="1" applyAlignment="1">
      <alignment vertical="center"/>
    </xf>
    <xf numFmtId="213" fontId="0" fillId="0" borderId="6" xfId="0" applyNumberFormat="1" applyBorder="1" applyAlignment="1">
      <alignment horizontal="center" vertical="center"/>
    </xf>
    <xf numFmtId="202" fontId="0" fillId="0" borderId="0" xfId="0" applyNumberForma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200" fontId="0" fillId="0" borderId="3" xfId="0" applyNumberFormat="1" applyFill="1" applyBorder="1" applyAlignment="1">
      <alignment horizontal="centerContinuous" vertical="center"/>
    </xf>
    <xf numFmtId="200" fontId="0" fillId="0" borderId="10" xfId="0" applyNumberFormat="1" applyFill="1" applyBorder="1" applyAlignment="1">
      <alignment horizontal="centerContinuous" vertical="center"/>
    </xf>
    <xf numFmtId="172" fontId="0" fillId="0" borderId="0" xfId="0" applyNumberFormat="1" applyAlignment="1">
      <alignment horizontal="right" vertical="center"/>
    </xf>
    <xf numFmtId="0" fontId="25" fillId="0" borderId="0" xfId="0" applyFont="1"/>
    <xf numFmtId="204" fontId="0" fillId="0" borderId="6" xfId="2" applyNumberFormat="1" applyFont="1" applyBorder="1" applyAlignment="1">
      <alignment horizontal="right" vertical="center"/>
    </xf>
    <xf numFmtId="204" fontId="0" fillId="0" borderId="16" xfId="2" applyNumberFormat="1" applyFont="1" applyBorder="1" applyAlignment="1">
      <alignment horizontal="right" vertical="center"/>
    </xf>
    <xf numFmtId="0" fontId="0" fillId="0" borderId="0" xfId="0" applyProtection="1">
      <protection locked="0"/>
    </xf>
    <xf numFmtId="0" fontId="5" fillId="0" borderId="0" xfId="0" applyFont="1" applyProtection="1">
      <protection locked="0"/>
    </xf>
    <xf numFmtId="0" fontId="0" fillId="0" borderId="21" xfId="0" applyBorder="1" applyAlignment="1">
      <alignment vertical="center"/>
    </xf>
    <xf numFmtId="173" fontId="0" fillId="0" borderId="6" xfId="0" applyNumberFormat="1" applyBorder="1"/>
    <xf numFmtId="173" fontId="0" fillId="0" borderId="16" xfId="0" applyNumberFormat="1" applyBorder="1" applyAlignment="1">
      <alignment vertical="center"/>
    </xf>
    <xf numFmtId="179" fontId="0" fillId="0" borderId="6" xfId="0" applyNumberFormat="1" applyBorder="1" applyAlignment="1" applyProtection="1">
      <alignment vertical="center"/>
    </xf>
    <xf numFmtId="179" fontId="0" fillId="0" borderId="16" xfId="0" applyNumberFormat="1" applyBorder="1" applyAlignment="1" applyProtection="1">
      <alignment vertical="center"/>
    </xf>
    <xf numFmtId="0" fontId="0" fillId="0" borderId="0" xfId="0" applyAlignment="1">
      <alignment horizontal="right"/>
    </xf>
    <xf numFmtId="3" fontId="0" fillId="0" borderId="0" xfId="1" applyNumberFormat="1" applyFont="1"/>
    <xf numFmtId="0" fontId="0" fillId="0" borderId="2" xfId="0" applyBorder="1" applyAlignment="1">
      <alignment horizontal="center"/>
    </xf>
    <xf numFmtId="0" fontId="10" fillId="0" borderId="0" xfId="0" applyFont="1" applyBorder="1" applyAlignment="1">
      <alignment horizontal="center"/>
    </xf>
    <xf numFmtId="205" fontId="0" fillId="0" borderId="32" xfId="0" applyNumberFormat="1" applyBorder="1" applyAlignment="1">
      <alignment horizontal="centerContinuous" vertical="center"/>
    </xf>
    <xf numFmtId="174" fontId="0" fillId="0" borderId="3" xfId="0" applyNumberFormat="1" applyBorder="1" applyAlignment="1">
      <alignment vertical="center"/>
    </xf>
    <xf numFmtId="0" fontId="0" fillId="0" borderId="6" xfId="0" applyBorder="1"/>
    <xf numFmtId="0" fontId="0" fillId="0" borderId="6" xfId="0" applyBorder="1" applyAlignment="1">
      <alignment horizontal="centerContinuous"/>
    </xf>
    <xf numFmtId="0" fontId="25" fillId="0" borderId="0" xfId="0" applyFont="1" applyProtection="1">
      <protection locked="0"/>
    </xf>
    <xf numFmtId="0" fontId="10" fillId="0" borderId="1" xfId="0" applyFont="1" applyBorder="1" applyAlignment="1">
      <alignment vertical="center"/>
    </xf>
    <xf numFmtId="176" fontId="12" fillId="0" borderId="8" xfId="0" applyNumberFormat="1" applyFont="1" applyBorder="1" applyAlignment="1">
      <alignment vertical="center"/>
    </xf>
    <xf numFmtId="0" fontId="12" fillId="0" borderId="1" xfId="0" applyFont="1" applyBorder="1" applyAlignment="1">
      <alignment horizontal="centerContinuous"/>
    </xf>
    <xf numFmtId="0" fontId="12" fillId="0" borderId="33" xfId="0" applyFont="1" applyBorder="1"/>
    <xf numFmtId="0" fontId="12" fillId="0" borderId="33" xfId="0" applyFont="1" applyBorder="1" applyAlignment="1">
      <alignment horizontal="centerContinuous"/>
    </xf>
    <xf numFmtId="176" fontId="12" fillId="0" borderId="34" xfId="0" applyNumberFormat="1" applyFont="1" applyBorder="1" applyAlignment="1">
      <alignment vertical="center"/>
    </xf>
    <xf numFmtId="0" fontId="12" fillId="0" borderId="3" xfId="0" applyFont="1" applyBorder="1"/>
    <xf numFmtId="176" fontId="12" fillId="0" borderId="4" xfId="0" applyNumberFormat="1" applyFont="1" applyBorder="1" applyAlignment="1">
      <alignment vertical="center"/>
    </xf>
    <xf numFmtId="192" fontId="0" fillId="0" borderId="1" xfId="0" quotePrefix="1" applyNumberFormat="1" applyBorder="1" applyAlignment="1">
      <alignment horizontal="centerContinuous" vertical="center"/>
    </xf>
    <xf numFmtId="0" fontId="12" fillId="0" borderId="4" xfId="0" applyFont="1" applyBorder="1" applyAlignment="1">
      <alignment horizontal="center" vertical="center"/>
    </xf>
    <xf numFmtId="179" fontId="12" fillId="0" borderId="4" xfId="0" applyNumberFormat="1" applyFont="1" applyBorder="1" applyAlignment="1">
      <alignment vertical="center"/>
    </xf>
    <xf numFmtId="0" fontId="0" fillId="3" borderId="0" xfId="0" applyFill="1"/>
    <xf numFmtId="0" fontId="0" fillId="0" borderId="3" xfId="0" applyBorder="1"/>
    <xf numFmtId="187" fontId="0" fillId="0" borderId="4" xfId="0" applyNumberFormat="1" applyBorder="1" applyAlignment="1">
      <alignment horizontal="centerContinuous" vertical="center"/>
    </xf>
    <xf numFmtId="0" fontId="0" fillId="0" borderId="4" xfId="0" applyBorder="1" applyAlignment="1">
      <alignment horizontal="center" vertical="center"/>
    </xf>
    <xf numFmtId="185" fontId="0" fillId="0" borderId="10" xfId="0" applyNumberFormat="1" applyBorder="1" applyAlignment="1">
      <alignment horizontal="centerContinuous" vertical="center"/>
    </xf>
    <xf numFmtId="173" fontId="0" fillId="0" borderId="6" xfId="0" applyNumberFormat="1" applyBorder="1" applyAlignment="1">
      <alignment horizontal="right"/>
    </xf>
    <xf numFmtId="173" fontId="0" fillId="0" borderId="16" xfId="0" applyNumberFormat="1" applyBorder="1" applyAlignment="1">
      <alignment horizontal="right" vertical="center"/>
    </xf>
    <xf numFmtId="0" fontId="10" fillId="0" borderId="3" xfId="0" applyFont="1" applyBorder="1"/>
    <xf numFmtId="0" fontId="1" fillId="3" borderId="0" xfId="0" applyFont="1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0" fillId="3" borderId="0" xfId="0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180" fontId="0" fillId="3" borderId="0" xfId="0" applyNumberFormat="1" applyFill="1" applyBorder="1" applyAlignment="1">
      <alignment horizontal="right" vertical="center"/>
    </xf>
    <xf numFmtId="185" fontId="0" fillId="0" borderId="0" xfId="0" applyNumberFormat="1" applyBorder="1" applyAlignment="1">
      <alignment horizontal="centerContinuous" vertical="center"/>
    </xf>
    <xf numFmtId="201" fontId="0" fillId="0" borderId="0" xfId="0" applyNumberFormat="1" applyBorder="1" applyAlignment="1">
      <alignment horizontal="centerContinuous" vertical="center"/>
    </xf>
    <xf numFmtId="186" fontId="0" fillId="0" borderId="0" xfId="0" applyNumberFormat="1" applyBorder="1" applyAlignment="1">
      <alignment horizontal="centerContinuous" vertical="center"/>
    </xf>
    <xf numFmtId="201" fontId="0" fillId="0" borderId="4" xfId="0" applyNumberFormat="1" applyBorder="1" applyAlignment="1">
      <alignment horizontal="centerContinuous" vertical="center"/>
    </xf>
    <xf numFmtId="186" fontId="0" fillId="0" borderId="4" xfId="0" applyNumberFormat="1" applyBorder="1" applyAlignment="1">
      <alignment horizontal="centerContinuous" vertical="center"/>
    </xf>
    <xf numFmtId="173" fontId="0" fillId="0" borderId="35" xfId="0" applyNumberFormat="1" applyBorder="1" applyAlignment="1">
      <alignment horizontal="right" vertical="center"/>
    </xf>
    <xf numFmtId="173" fontId="0" fillId="0" borderId="14" xfId="0" applyNumberFormat="1" applyBorder="1" applyAlignment="1">
      <alignment horizontal="right" vertical="center"/>
    </xf>
    <xf numFmtId="179" fontId="0" fillId="0" borderId="8" xfId="0" applyNumberFormat="1" applyBorder="1" applyAlignment="1">
      <alignment horizontal="right" vertical="center"/>
    </xf>
    <xf numFmtId="214" fontId="0" fillId="0" borderId="23" xfId="0" applyNumberFormat="1" applyBorder="1" applyAlignment="1">
      <alignment horizontal="right" vertical="center"/>
    </xf>
    <xf numFmtId="214" fontId="0" fillId="0" borderId="14" xfId="0" applyNumberFormat="1" applyBorder="1" applyAlignment="1">
      <alignment horizontal="right" vertical="center"/>
    </xf>
    <xf numFmtId="178" fontId="0" fillId="0" borderId="8" xfId="0" applyNumberFormat="1" applyBorder="1"/>
    <xf numFmtId="0" fontId="0" fillId="4" borderId="3" xfId="0" applyFill="1" applyBorder="1"/>
    <xf numFmtId="0" fontId="0" fillId="4" borderId="10" xfId="0" applyFill="1" applyBorder="1"/>
    <xf numFmtId="200" fontId="0" fillId="3" borderId="36" xfId="0" applyNumberFormat="1" applyFill="1" applyBorder="1" applyAlignment="1">
      <alignment horizontal="centerContinuous" vertical="center"/>
    </xf>
    <xf numFmtId="200" fontId="0" fillId="3" borderId="37" xfId="0" applyNumberFormat="1" applyFill="1" applyBorder="1" applyAlignment="1">
      <alignment horizontal="centerContinuous" vertical="center"/>
    </xf>
    <xf numFmtId="0" fontId="0" fillId="4" borderId="35" xfId="0" applyFill="1" applyBorder="1" applyAlignment="1">
      <alignment horizontal="centerContinuous" vertical="center"/>
    </xf>
    <xf numFmtId="0" fontId="0" fillId="4" borderId="8" xfId="0" applyFill="1" applyBorder="1" applyAlignment="1">
      <alignment horizontal="centerContinuous" vertical="center"/>
    </xf>
    <xf numFmtId="176" fontId="12" fillId="0" borderId="8" xfId="0" applyNumberFormat="1" applyFont="1" applyBorder="1" applyAlignment="1">
      <alignment horizontal="right" vertical="center"/>
    </xf>
    <xf numFmtId="200" fontId="0" fillId="0" borderId="8" xfId="0" applyNumberFormat="1" applyBorder="1" applyAlignment="1">
      <alignment horizontal="centerContinuous" vertical="center"/>
    </xf>
    <xf numFmtId="0" fontId="0" fillId="0" borderId="10" xfId="0" applyBorder="1"/>
    <xf numFmtId="200" fontId="0" fillId="4" borderId="30" xfId="0" applyNumberFormat="1" applyFill="1" applyBorder="1" applyAlignment="1">
      <alignment horizontal="centerContinuous" vertical="center"/>
    </xf>
    <xf numFmtId="0" fontId="0" fillId="4" borderId="38" xfId="0" applyFill="1" applyBorder="1" applyAlignment="1">
      <alignment vertical="center"/>
    </xf>
    <xf numFmtId="0" fontId="0" fillId="4" borderId="38" xfId="0" applyFill="1" applyBorder="1"/>
    <xf numFmtId="200" fontId="0" fillId="4" borderId="27" xfId="0" applyNumberFormat="1" applyFill="1" applyBorder="1" applyAlignment="1">
      <alignment horizontal="centerContinuous" vertical="center"/>
    </xf>
    <xf numFmtId="0" fontId="0" fillId="4" borderId="11" xfId="0" applyFill="1" applyBorder="1" applyAlignment="1">
      <alignment vertical="center"/>
    </xf>
    <xf numFmtId="0" fontId="0" fillId="4" borderId="11" xfId="0" applyFill="1" applyBorder="1"/>
    <xf numFmtId="0" fontId="0" fillId="4" borderId="39" xfId="0" applyFill="1" applyBorder="1"/>
    <xf numFmtId="0" fontId="0" fillId="4" borderId="13" xfId="0" applyFill="1" applyBorder="1" applyAlignment="1">
      <alignment horizontal="centerContinuous" vertical="center"/>
    </xf>
    <xf numFmtId="0" fontId="0" fillId="4" borderId="2" xfId="0" applyFill="1" applyBorder="1" applyAlignment="1">
      <alignment vertical="center"/>
    </xf>
    <xf numFmtId="0" fontId="0" fillId="4" borderId="2" xfId="0" applyFill="1" applyBorder="1"/>
    <xf numFmtId="0" fontId="0" fillId="4" borderId="6" xfId="0" applyFill="1" applyBorder="1"/>
    <xf numFmtId="0" fontId="0" fillId="4" borderId="1" xfId="0" applyFill="1" applyBorder="1" applyAlignment="1">
      <alignment horizontal="centerContinuous" vertical="center"/>
    </xf>
    <xf numFmtId="0" fontId="0" fillId="4" borderId="38" xfId="0" applyFill="1" applyBorder="1" applyAlignment="1">
      <alignment horizontal="right"/>
    </xf>
    <xf numFmtId="3" fontId="12" fillId="0" borderId="8" xfId="0" applyNumberFormat="1" applyFont="1" applyBorder="1" applyAlignment="1">
      <alignment horizontal="right" vertical="center"/>
    </xf>
    <xf numFmtId="0" fontId="0" fillId="4" borderId="1" xfId="0" applyFill="1" applyBorder="1"/>
    <xf numFmtId="0" fontId="0" fillId="4" borderId="0" xfId="0" applyFill="1" applyBorder="1"/>
    <xf numFmtId="174" fontId="0" fillId="4" borderId="0" xfId="0" applyNumberFormat="1" applyFill="1" applyBorder="1" applyAlignment="1">
      <alignment horizontal="center"/>
    </xf>
    <xf numFmtId="0" fontId="0" fillId="4" borderId="13" xfId="0" applyFill="1" applyBorder="1"/>
    <xf numFmtId="174" fontId="1" fillId="4" borderId="9" xfId="0" applyNumberFormat="1" applyFont="1" applyFill="1" applyBorder="1" applyAlignment="1">
      <alignment horizontal="center"/>
    </xf>
    <xf numFmtId="174" fontId="0" fillId="4" borderId="12" xfId="0" applyNumberFormat="1" applyFill="1" applyBorder="1" applyAlignment="1">
      <alignment horizontal="center"/>
    </xf>
    <xf numFmtId="199" fontId="0" fillId="0" borderId="0" xfId="0" applyNumberFormat="1" applyAlignment="1">
      <alignment vertical="center"/>
    </xf>
    <xf numFmtId="0" fontId="3" fillId="3" borderId="0" xfId="0" applyFont="1" applyFill="1" applyBorder="1" applyAlignment="1">
      <alignment vertical="center"/>
    </xf>
    <xf numFmtId="0" fontId="0" fillId="3" borderId="0" xfId="0" applyFill="1" applyBorder="1" applyAlignment="1">
      <alignment horizontal="right" vertical="center"/>
    </xf>
    <xf numFmtId="174" fontId="0" fillId="3" borderId="0" xfId="0" applyNumberFormat="1" applyFill="1" applyBorder="1" applyAlignment="1">
      <alignment horizontal="right" vertical="center"/>
    </xf>
    <xf numFmtId="182" fontId="0" fillId="0" borderId="6" xfId="0" applyNumberFormat="1" applyBorder="1"/>
    <xf numFmtId="181" fontId="0" fillId="0" borderId="0" xfId="0" applyNumberFormat="1"/>
    <xf numFmtId="176" fontId="0" fillId="0" borderId="25" xfId="0" applyNumberFormat="1" applyBorder="1" applyAlignment="1">
      <alignment vertical="center"/>
    </xf>
    <xf numFmtId="181" fontId="0" fillId="0" borderId="0" xfId="0" applyNumberFormat="1" applyAlignment="1">
      <alignment horizontal="center"/>
    </xf>
    <xf numFmtId="181" fontId="0" fillId="0" borderId="2" xfId="0" applyNumberFormat="1" applyBorder="1" applyAlignment="1">
      <alignment horizontal="center"/>
    </xf>
    <xf numFmtId="213" fontId="0" fillId="0" borderId="4" xfId="0" applyNumberFormat="1" applyBorder="1" applyAlignment="1">
      <alignment vertical="center"/>
    </xf>
    <xf numFmtId="207" fontId="0" fillId="0" borderId="4" xfId="0" applyNumberFormat="1" applyBorder="1" applyAlignment="1">
      <alignment vertical="center"/>
    </xf>
    <xf numFmtId="213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0" fillId="0" borderId="35" xfId="0" applyBorder="1"/>
    <xf numFmtId="0" fontId="0" fillId="0" borderId="39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0" fillId="4" borderId="4" xfId="0" applyFill="1" applyBorder="1"/>
    <xf numFmtId="0" fontId="0" fillId="4" borderId="39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14" fontId="0" fillId="4" borderId="6" xfId="0" applyNumberForma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0" borderId="40" xfId="0" applyBorder="1" applyAlignment="1">
      <alignment horizontal="center" vertical="center"/>
    </xf>
    <xf numFmtId="0" fontId="0" fillId="0" borderId="15" xfId="0" applyBorder="1"/>
    <xf numFmtId="191" fontId="0" fillId="0" borderId="1" xfId="0" applyNumberFormat="1" applyBorder="1" applyAlignment="1">
      <alignment vertical="center"/>
    </xf>
    <xf numFmtId="191" fontId="0" fillId="0" borderId="2" xfId="0" applyNumberFormat="1" applyBorder="1" applyAlignment="1">
      <alignment vertical="center"/>
    </xf>
    <xf numFmtId="191" fontId="0" fillId="0" borderId="6" xfId="0" applyNumberFormat="1" applyBorder="1" applyAlignment="1">
      <alignment vertical="center"/>
    </xf>
    <xf numFmtId="191" fontId="0" fillId="0" borderId="41" xfId="0" applyNumberFormat="1" applyBorder="1" applyAlignment="1">
      <alignment horizontal="centerContinuous" vertical="center"/>
    </xf>
    <xf numFmtId="0" fontId="24" fillId="0" borderId="0" xfId="0" applyFont="1"/>
    <xf numFmtId="214" fontId="0" fillId="0" borderId="8" xfId="0" applyNumberFormat="1" applyBorder="1" applyAlignment="1">
      <alignment horizontal="right" vertical="center"/>
    </xf>
    <xf numFmtId="180" fontId="3" fillId="0" borderId="8" xfId="0" applyNumberFormat="1" applyFont="1" applyBorder="1" applyAlignment="1">
      <alignment horizontal="right" vertical="center"/>
    </xf>
    <xf numFmtId="0" fontId="0" fillId="4" borderId="12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181" fontId="0" fillId="0" borderId="4" xfId="0" applyNumberFormat="1" applyBorder="1" applyAlignment="1">
      <alignment horizontal="center" vertical="center"/>
    </xf>
    <xf numFmtId="180" fontId="0" fillId="2" borderId="4" xfId="0" applyNumberFormat="1" applyFill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26" fillId="0" borderId="0" xfId="0" applyFont="1" applyProtection="1">
      <protection locked="0"/>
    </xf>
    <xf numFmtId="179" fontId="27" fillId="0" borderId="1" xfId="0" applyNumberFormat="1" applyFont="1" applyBorder="1" applyAlignment="1">
      <alignment horizontal="right" vertical="center"/>
    </xf>
    <xf numFmtId="175" fontId="9" fillId="0" borderId="12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3" fontId="0" fillId="0" borderId="0" xfId="0" applyNumberFormat="1" applyBorder="1"/>
    <xf numFmtId="172" fontId="0" fillId="0" borderId="0" xfId="0" applyNumberFormat="1" applyBorder="1" applyAlignment="1">
      <alignment vertical="center"/>
    </xf>
    <xf numFmtId="182" fontId="0" fillId="0" borderId="0" xfId="0" applyNumberFormat="1" applyBorder="1"/>
    <xf numFmtId="3" fontId="0" fillId="0" borderId="14" xfId="0" applyNumberFormat="1" applyBorder="1" applyAlignment="1">
      <alignment vertical="center"/>
    </xf>
    <xf numFmtId="9" fontId="0" fillId="0" borderId="9" xfId="0" applyNumberFormat="1" applyBorder="1" applyAlignment="1">
      <alignment vertical="center"/>
    </xf>
    <xf numFmtId="175" fontId="5" fillId="0" borderId="12" xfId="0" applyNumberFormat="1" applyFont="1" applyBorder="1" applyAlignment="1">
      <alignment vertical="center"/>
    </xf>
    <xf numFmtId="179" fontId="0" fillId="0" borderId="4" xfId="0" applyNumberFormat="1" applyBorder="1" applyAlignment="1" applyProtection="1">
      <alignment vertical="center"/>
    </xf>
    <xf numFmtId="177" fontId="3" fillId="0" borderId="0" xfId="0" applyNumberFormat="1" applyFont="1" applyBorder="1" applyAlignment="1">
      <alignment horizontal="right" vertical="center"/>
    </xf>
    <xf numFmtId="177" fontId="3" fillId="0" borderId="6" xfId="0" applyNumberFormat="1" applyFont="1" applyBorder="1" applyAlignment="1">
      <alignment horizontal="right" vertical="center"/>
    </xf>
    <xf numFmtId="177" fontId="3" fillId="0" borderId="4" xfId="0" applyNumberFormat="1" applyFont="1" applyBorder="1" applyAlignment="1">
      <alignment horizontal="righ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0" fillId="5" borderId="6" xfId="0" applyFill="1" applyBorder="1" applyAlignment="1">
      <alignment vertical="center"/>
    </xf>
    <xf numFmtId="0" fontId="0" fillId="5" borderId="42" xfId="0" applyFill="1" applyBorder="1" applyAlignment="1">
      <alignment horizontal="centerContinuous" vertical="center"/>
    </xf>
    <xf numFmtId="0" fontId="0" fillId="5" borderId="11" xfId="0" applyFill="1" applyBorder="1" applyAlignment="1">
      <alignment horizontal="centerContinuous" vertical="center"/>
    </xf>
    <xf numFmtId="0" fontId="0" fillId="5" borderId="13" xfId="0" applyFill="1" applyBorder="1" applyAlignment="1">
      <alignment horizontal="centerContinuous" vertical="center"/>
    </xf>
    <xf numFmtId="0" fontId="0" fillId="5" borderId="39" xfId="0" applyFill="1" applyBorder="1" applyAlignment="1">
      <alignment horizontal="centerContinuous" vertical="center"/>
    </xf>
    <xf numFmtId="0" fontId="3" fillId="5" borderId="11" xfId="0" applyFont="1" applyFill="1" applyBorder="1" applyAlignment="1">
      <alignment horizontal="centerContinuous" vertical="center"/>
    </xf>
    <xf numFmtId="0" fontId="9" fillId="5" borderId="11" xfId="0" applyFont="1" applyFill="1" applyBorder="1" applyAlignment="1">
      <alignment horizontal="centerContinuous" vertical="center"/>
    </xf>
    <xf numFmtId="0" fontId="9" fillId="5" borderId="39" xfId="0" applyFont="1" applyFill="1" applyBorder="1" applyAlignment="1">
      <alignment horizontal="centerContinuous" vertical="center"/>
    </xf>
    <xf numFmtId="0" fontId="0" fillId="5" borderId="43" xfId="0" applyFill="1" applyBorder="1" applyAlignment="1">
      <alignment vertical="center"/>
    </xf>
    <xf numFmtId="0" fontId="0" fillId="5" borderId="2" xfId="0" applyFill="1" applyBorder="1" applyAlignment="1">
      <alignment vertical="center"/>
    </xf>
    <xf numFmtId="0" fontId="0" fillId="5" borderId="1" xfId="0" applyFill="1" applyBorder="1" applyAlignment="1">
      <alignment horizontal="centerContinuous" vertical="center"/>
    </xf>
    <xf numFmtId="0" fontId="0" fillId="5" borderId="2" xfId="0" applyFill="1" applyBorder="1" applyAlignment="1">
      <alignment horizontal="centerContinuous" vertical="center"/>
    </xf>
    <xf numFmtId="0" fontId="0" fillId="5" borderId="6" xfId="0" applyFill="1" applyBorder="1" applyAlignment="1">
      <alignment horizontal="centerContinuous" vertical="center"/>
    </xf>
    <xf numFmtId="0" fontId="5" fillId="5" borderId="2" xfId="0" applyFont="1" applyFill="1" applyBorder="1" applyAlignment="1">
      <alignment horizontal="centerContinuous" vertical="center"/>
    </xf>
    <xf numFmtId="0" fontId="9" fillId="5" borderId="2" xfId="0" applyFont="1" applyFill="1" applyBorder="1" applyAlignment="1">
      <alignment horizontal="centerContinuous" vertical="center"/>
    </xf>
    <xf numFmtId="0" fontId="9" fillId="5" borderId="6" xfId="0" applyFont="1" applyFill="1" applyBorder="1" applyAlignment="1">
      <alignment horizontal="centerContinuous" vertical="center"/>
    </xf>
    <xf numFmtId="0" fontId="0" fillId="5" borderId="44" xfId="0" applyFill="1" applyBorder="1" applyAlignment="1">
      <alignment horizontal="centerContinuous" vertical="center"/>
    </xf>
    <xf numFmtId="0" fontId="0" fillId="5" borderId="18" xfId="0" applyFill="1" applyBorder="1" applyAlignment="1">
      <alignment horizontal="centerContinuous" vertical="center"/>
    </xf>
    <xf numFmtId="0" fontId="0" fillId="5" borderId="3" xfId="0" applyFill="1" applyBorder="1" applyAlignment="1">
      <alignment vertical="center"/>
    </xf>
    <xf numFmtId="0" fontId="0" fillId="5" borderId="10" xfId="0" applyFill="1" applyBorder="1" applyAlignment="1">
      <alignment vertical="center"/>
    </xf>
    <xf numFmtId="0" fontId="0" fillId="5" borderId="13" xfId="0" applyFill="1" applyBorder="1" applyAlignment="1">
      <alignment vertical="center"/>
    </xf>
    <xf numFmtId="0" fontId="0" fillId="5" borderId="11" xfId="0" applyFill="1" applyBorder="1" applyAlignment="1">
      <alignment vertical="center"/>
    </xf>
    <xf numFmtId="0" fontId="0" fillId="5" borderId="35" xfId="0" applyFill="1" applyBorder="1" applyAlignment="1">
      <alignment horizontal="centerContinuous" vertical="center"/>
    </xf>
    <xf numFmtId="0" fontId="0" fillId="5" borderId="8" xfId="0" applyFill="1" applyBorder="1" applyAlignment="1">
      <alignment horizontal="centerContinuous" vertical="center"/>
    </xf>
    <xf numFmtId="0" fontId="0" fillId="5" borderId="3" xfId="0" applyFill="1" applyBorder="1" applyAlignment="1">
      <alignment horizontal="centerContinuous" vertical="center"/>
    </xf>
    <xf numFmtId="0" fontId="0" fillId="5" borderId="15" xfId="0" applyFill="1" applyBorder="1" applyAlignment="1">
      <alignment horizontal="centerContinuous" vertical="center"/>
    </xf>
    <xf numFmtId="0" fontId="3" fillId="5" borderId="3" xfId="0" applyFont="1" applyFill="1" applyBorder="1" applyAlignment="1">
      <alignment horizontal="centerContinuous" vertical="center"/>
    </xf>
    <xf numFmtId="0" fontId="9" fillId="5" borderId="4" xfId="0" applyFont="1" applyFill="1" applyBorder="1" applyAlignment="1">
      <alignment horizontal="centerContinuous" vertical="center"/>
    </xf>
    <xf numFmtId="0" fontId="9" fillId="5" borderId="3" xfId="0" applyFont="1" applyFill="1" applyBorder="1" applyAlignment="1">
      <alignment horizontal="centerContinuous" vertical="center"/>
    </xf>
    <xf numFmtId="0" fontId="0" fillId="5" borderId="10" xfId="0" applyFill="1" applyBorder="1" applyAlignment="1">
      <alignment horizontal="right" vertical="center"/>
    </xf>
    <xf numFmtId="0" fontId="9" fillId="5" borderId="10" xfId="0" applyFont="1" applyFill="1" applyBorder="1" applyAlignment="1">
      <alignment horizontal="centerContinuous" vertical="center"/>
    </xf>
    <xf numFmtId="0" fontId="9" fillId="5" borderId="15" xfId="0" applyFont="1" applyFill="1" applyBorder="1" applyAlignment="1">
      <alignment horizontal="centerContinuous" vertical="center"/>
    </xf>
    <xf numFmtId="0" fontId="2" fillId="5" borderId="2" xfId="0" applyFont="1" applyFill="1" applyBorder="1" applyAlignment="1">
      <alignment vertical="center"/>
    </xf>
    <xf numFmtId="0" fontId="0" fillId="5" borderId="2" xfId="0" applyFill="1" applyBorder="1" applyAlignment="1">
      <alignment horizontal="left" vertical="center"/>
    </xf>
    <xf numFmtId="0" fontId="0" fillId="5" borderId="2" xfId="0" applyFill="1" applyBorder="1" applyAlignment="1">
      <alignment horizontal="right" vertical="center"/>
    </xf>
    <xf numFmtId="0" fontId="1" fillId="5" borderId="45" xfId="0" applyFont="1" applyFill="1" applyBorder="1" applyAlignment="1">
      <alignment vertical="center"/>
    </xf>
    <xf numFmtId="0" fontId="0" fillId="5" borderId="46" xfId="0" applyFill="1" applyBorder="1" applyAlignment="1">
      <alignment horizontal="centerContinuous" vertical="center"/>
    </xf>
    <xf numFmtId="0" fontId="0" fillId="5" borderId="23" xfId="0" applyFill="1" applyBorder="1" applyAlignment="1">
      <alignment vertical="center"/>
    </xf>
    <xf numFmtId="0" fontId="0" fillId="5" borderId="22" xfId="0" applyFill="1" applyBorder="1" applyAlignment="1">
      <alignment horizontal="centerContinuous" vertical="center"/>
    </xf>
    <xf numFmtId="0" fontId="0" fillId="5" borderId="39" xfId="0" applyFill="1" applyBorder="1" applyAlignment="1">
      <alignment vertical="center"/>
    </xf>
    <xf numFmtId="0" fontId="0" fillId="5" borderId="15" xfId="0" applyFill="1" applyBorder="1" applyAlignment="1">
      <alignment vertical="center"/>
    </xf>
    <xf numFmtId="0" fontId="1" fillId="5" borderId="3" xfId="0" applyFont="1" applyFill="1" applyBorder="1" applyAlignment="1">
      <alignment vertical="center"/>
    </xf>
    <xf numFmtId="0" fontId="1" fillId="5" borderId="13" xfId="0" applyFont="1" applyFill="1" applyBorder="1" applyAlignment="1">
      <alignment vertical="center"/>
    </xf>
    <xf numFmtId="0" fontId="1" fillId="5" borderId="11" xfId="0" applyFont="1" applyFill="1" applyBorder="1" applyAlignment="1">
      <alignment vertical="center"/>
    </xf>
    <xf numFmtId="0" fontId="0" fillId="5" borderId="13" xfId="0" applyFill="1" applyBorder="1" applyAlignment="1">
      <alignment horizontal="center" vertical="center"/>
    </xf>
    <xf numFmtId="0" fontId="9" fillId="5" borderId="11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9" fillId="5" borderId="4" xfId="0" applyFont="1" applyFill="1" applyBorder="1" applyAlignment="1">
      <alignment horizontal="center" vertical="center"/>
    </xf>
    <xf numFmtId="0" fontId="0" fillId="5" borderId="35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5" borderId="25" xfId="0" applyFill="1" applyBorder="1" applyAlignment="1">
      <alignment horizontal="centerContinuous" vertical="center"/>
    </xf>
    <xf numFmtId="0" fontId="0" fillId="5" borderId="10" xfId="0" applyFill="1" applyBorder="1" applyAlignment="1">
      <alignment horizontal="centerContinuous" vertical="center"/>
    </xf>
    <xf numFmtId="0" fontId="0" fillId="5" borderId="3" xfId="0" applyFill="1" applyBorder="1" applyAlignment="1">
      <alignment horizontal="center" vertical="center"/>
    </xf>
    <xf numFmtId="0" fontId="0" fillId="5" borderId="26" xfId="0" applyFill="1" applyBorder="1" applyAlignment="1">
      <alignment horizontal="centerContinuous" vertical="center"/>
    </xf>
    <xf numFmtId="0" fontId="0" fillId="5" borderId="24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Continuous" vertical="center"/>
    </xf>
    <xf numFmtId="14" fontId="9" fillId="5" borderId="10" xfId="0" applyNumberFormat="1" applyFont="1" applyFill="1" applyBorder="1" applyAlignment="1">
      <alignment horizontal="centerContinuous" vertical="center"/>
    </xf>
    <xf numFmtId="175" fontId="9" fillId="5" borderId="10" xfId="0" applyNumberFormat="1" applyFont="1" applyFill="1" applyBorder="1" applyAlignment="1">
      <alignment horizontal="centerContinuous" vertical="center"/>
    </xf>
    <xf numFmtId="0" fontId="0" fillId="5" borderId="12" xfId="0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0" fillId="5" borderId="0" xfId="0" applyFill="1" applyAlignment="1">
      <alignment vertical="center"/>
    </xf>
    <xf numFmtId="0" fontId="0" fillId="5" borderId="12" xfId="0" applyFill="1" applyBorder="1" applyAlignment="1">
      <alignment horizontal="centerContinuous" vertical="center"/>
    </xf>
    <xf numFmtId="0" fontId="0" fillId="5" borderId="0" xfId="0" applyFill="1" applyBorder="1" applyAlignment="1">
      <alignment horizontal="centerContinuous" vertical="center"/>
    </xf>
    <xf numFmtId="0" fontId="0" fillId="5" borderId="9" xfId="0" applyFill="1" applyBorder="1" applyAlignment="1">
      <alignment horizontal="centerContinuous" vertical="center"/>
    </xf>
    <xf numFmtId="0" fontId="0" fillId="5" borderId="22" xfId="0" applyFill="1" applyBorder="1" applyAlignment="1">
      <alignment vertical="center"/>
    </xf>
    <xf numFmtId="0" fontId="0" fillId="5" borderId="2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4" xfId="0" applyFill="1" applyBorder="1" applyAlignment="1">
      <alignment horizontal="centerContinuous" vertical="center"/>
    </xf>
    <xf numFmtId="0" fontId="3" fillId="5" borderId="4" xfId="0" applyFont="1" applyFill="1" applyBorder="1" applyAlignment="1">
      <alignment vertical="center"/>
    </xf>
    <xf numFmtId="0" fontId="0" fillId="5" borderId="15" xfId="0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vertical="center"/>
    </xf>
    <xf numFmtId="197" fontId="0" fillId="5" borderId="6" xfId="0" applyNumberFormat="1" applyFill="1" applyBorder="1" applyAlignment="1">
      <alignment horizontal="right" vertical="center"/>
    </xf>
    <xf numFmtId="204" fontId="0" fillId="5" borderId="6" xfId="2" applyNumberFormat="1" applyFont="1" applyFill="1" applyBorder="1" applyAlignment="1">
      <alignment horizontal="right" vertical="center"/>
    </xf>
    <xf numFmtId="197" fontId="3" fillId="5" borderId="16" xfId="0" applyNumberFormat="1" applyFont="1" applyFill="1" applyBorder="1" applyAlignment="1">
      <alignment horizontal="right" vertical="center"/>
    </xf>
    <xf numFmtId="204" fontId="0" fillId="5" borderId="16" xfId="2" applyNumberFormat="1" applyFont="1" applyFill="1" applyBorder="1" applyAlignment="1">
      <alignment horizontal="right" vertical="center"/>
    </xf>
    <xf numFmtId="203" fontId="3" fillId="5" borderId="6" xfId="2" applyNumberFormat="1" applyFont="1" applyFill="1" applyBorder="1" applyAlignment="1">
      <alignment horizontal="right" vertical="center"/>
    </xf>
    <xf numFmtId="0" fontId="0" fillId="5" borderId="35" xfId="0" applyFill="1" applyBorder="1" applyAlignment="1">
      <alignment vertical="center"/>
    </xf>
    <xf numFmtId="0" fontId="0" fillId="5" borderId="39" xfId="0" applyFill="1" applyBorder="1" applyAlignment="1">
      <alignment horizontal="center" vertical="center"/>
    </xf>
    <xf numFmtId="0" fontId="0" fillId="6" borderId="11" xfId="0" applyFill="1" applyBorder="1" applyAlignment="1">
      <alignment vertical="center"/>
    </xf>
    <xf numFmtId="2" fontId="0" fillId="5" borderId="39" xfId="0" applyNumberFormat="1" applyFill="1" applyBorder="1" applyAlignment="1">
      <alignment horizontal="center" vertical="center"/>
    </xf>
    <xf numFmtId="0" fontId="0" fillId="5" borderId="14" xfId="0" applyFill="1" applyBorder="1" applyAlignment="1">
      <alignment vertical="center"/>
    </xf>
    <xf numFmtId="0" fontId="0" fillId="5" borderId="9" xfId="0" applyFill="1" applyBorder="1" applyAlignment="1">
      <alignment horizontal="center" vertical="center"/>
    </xf>
    <xf numFmtId="0" fontId="0" fillId="5" borderId="9" xfId="0" applyFill="1" applyBorder="1" applyAlignment="1">
      <alignment vertical="center"/>
    </xf>
    <xf numFmtId="2" fontId="0" fillId="5" borderId="9" xfId="0" applyNumberFormat="1" applyFill="1" applyBorder="1" applyAlignment="1">
      <alignment horizontal="center" vertical="center"/>
    </xf>
    <xf numFmtId="0" fontId="0" fillId="5" borderId="8" xfId="0" applyFill="1" applyBorder="1" applyAlignment="1">
      <alignment vertical="center"/>
    </xf>
    <xf numFmtId="0" fontId="0" fillId="5" borderId="6" xfId="0" applyFill="1" applyBorder="1" applyAlignment="1">
      <alignment horizontal="center" vertical="center" wrapText="1"/>
    </xf>
    <xf numFmtId="2" fontId="0" fillId="5" borderId="6" xfId="0" applyNumberForma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vertical="center"/>
    </xf>
    <xf numFmtId="213" fontId="1" fillId="5" borderId="6" xfId="0" applyNumberFormat="1" applyFont="1" applyFill="1" applyBorder="1" applyAlignment="1">
      <alignment vertical="center"/>
    </xf>
    <xf numFmtId="207" fontId="1" fillId="5" borderId="6" xfId="0" applyNumberFormat="1" applyFont="1" applyFill="1" applyBorder="1" applyAlignment="1">
      <alignment vertical="center"/>
    </xf>
    <xf numFmtId="0" fontId="9" fillId="5" borderId="1" xfId="0" applyFont="1" applyFill="1" applyBorder="1" applyAlignment="1">
      <alignment vertical="center"/>
    </xf>
    <xf numFmtId="213" fontId="1" fillId="5" borderId="2" xfId="0" applyNumberFormat="1" applyFont="1" applyFill="1" applyBorder="1" applyAlignment="1">
      <alignment vertical="center"/>
    </xf>
    <xf numFmtId="213" fontId="9" fillId="5" borderId="6" xfId="0" applyNumberFormat="1" applyFont="1" applyFill="1" applyBorder="1" applyAlignment="1">
      <alignment vertical="center"/>
    </xf>
    <xf numFmtId="207" fontId="9" fillId="5" borderId="6" xfId="0" applyNumberFormat="1" applyFont="1" applyFill="1" applyBorder="1" applyAlignment="1">
      <alignment vertical="center"/>
    </xf>
    <xf numFmtId="179" fontId="0" fillId="5" borderId="6" xfId="0" applyNumberFormat="1" applyFill="1" applyBorder="1" applyAlignment="1">
      <alignment vertical="center"/>
    </xf>
    <xf numFmtId="0" fontId="5" fillId="5" borderId="15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left" vertical="center"/>
    </xf>
    <xf numFmtId="0" fontId="0" fillId="5" borderId="9" xfId="0" applyFill="1" applyBorder="1"/>
    <xf numFmtId="0" fontId="9" fillId="5" borderId="13" xfId="0" applyFont="1" applyFill="1" applyBorder="1" applyAlignment="1">
      <alignment vertical="center"/>
    </xf>
    <xf numFmtId="175" fontId="3" fillId="5" borderId="1" xfId="0" applyNumberFormat="1" applyFont="1" applyFill="1" applyBorder="1" applyAlignment="1">
      <alignment horizontal="left" vertical="center"/>
    </xf>
    <xf numFmtId="0" fontId="3" fillId="5" borderId="1" xfId="0" applyFont="1" applyFill="1" applyBorder="1" applyAlignment="1">
      <alignment vertical="center"/>
    </xf>
    <xf numFmtId="0" fontId="1" fillId="5" borderId="3" xfId="0" applyFont="1" applyFill="1" applyBorder="1" applyAlignment="1">
      <alignment horizontal="left" vertical="center"/>
    </xf>
    <xf numFmtId="0" fontId="0" fillId="5" borderId="10" xfId="0" applyFill="1" applyBorder="1" applyAlignment="1">
      <alignment horizontal="center" vertical="center"/>
    </xf>
    <xf numFmtId="0" fontId="0" fillId="5" borderId="13" xfId="0" applyFill="1" applyBorder="1"/>
    <xf numFmtId="0" fontId="0" fillId="5" borderId="11" xfId="0" applyFill="1" applyBorder="1"/>
    <xf numFmtId="0" fontId="0" fillId="5" borderId="46" xfId="0" applyFill="1" applyBorder="1"/>
    <xf numFmtId="0" fontId="0" fillId="5" borderId="40" xfId="0" applyFill="1" applyBorder="1"/>
    <xf numFmtId="0" fontId="1" fillId="5" borderId="12" xfId="0" applyFont="1" applyFill="1" applyBorder="1"/>
    <xf numFmtId="0" fontId="20" fillId="5" borderId="0" xfId="0" applyFont="1" applyFill="1" applyBorder="1" applyAlignment="1">
      <alignment horizontal="centerContinuous" vertical="center"/>
    </xf>
    <xf numFmtId="0" fontId="9" fillId="5" borderId="0" xfId="0" applyFont="1" applyFill="1" applyBorder="1" applyAlignment="1">
      <alignment horizontal="centerContinuous" vertical="center"/>
    </xf>
    <xf numFmtId="0" fontId="0" fillId="5" borderId="47" xfId="0" applyFill="1" applyBorder="1" applyAlignment="1">
      <alignment horizontal="center" vertical="center"/>
    </xf>
    <xf numFmtId="0" fontId="0" fillId="5" borderId="1" xfId="0" applyFill="1" applyBorder="1"/>
    <xf numFmtId="0" fontId="0" fillId="5" borderId="8" xfId="0" applyFill="1" applyBorder="1"/>
    <xf numFmtId="0" fontId="0" fillId="5" borderId="2" xfId="0" applyFill="1" applyBorder="1"/>
    <xf numFmtId="0" fontId="0" fillId="5" borderId="22" xfId="0" applyFill="1" applyBorder="1" applyAlignment="1">
      <alignment horizontal="center" vertical="center"/>
    </xf>
    <xf numFmtId="0" fontId="0" fillId="5" borderId="48" xfId="0" applyFill="1" applyBorder="1" applyAlignment="1">
      <alignment horizontal="center" vertical="center"/>
    </xf>
    <xf numFmtId="0" fontId="0" fillId="5" borderId="4" xfId="0" applyFill="1" applyBorder="1" applyAlignment="1">
      <alignment horizontal="left" vertical="center"/>
    </xf>
    <xf numFmtId="0" fontId="0" fillId="5" borderId="14" xfId="0" applyFill="1" applyBorder="1" applyAlignment="1">
      <alignment horizontal="left" vertical="center"/>
    </xf>
    <xf numFmtId="0" fontId="0" fillId="5" borderId="8" xfId="0" applyFill="1" applyBorder="1" applyAlignment="1">
      <alignment horizontal="left" vertical="center"/>
    </xf>
    <xf numFmtId="0" fontId="0" fillId="5" borderId="49" xfId="0" applyFill="1" applyBorder="1" applyAlignment="1">
      <alignment horizontal="centerContinuous" vertical="center"/>
    </xf>
    <xf numFmtId="0" fontId="0" fillId="5" borderId="49" xfId="0" applyFill="1" applyBorder="1" applyAlignment="1">
      <alignment horizontal="center" vertical="center"/>
    </xf>
    <xf numFmtId="0" fontId="0" fillId="5" borderId="50" xfId="0" applyFill="1" applyBorder="1" applyAlignment="1">
      <alignment horizontal="centerContinuous" vertical="center"/>
    </xf>
    <xf numFmtId="0" fontId="0" fillId="5" borderId="50" xfId="0" applyFill="1" applyBorder="1" applyAlignment="1">
      <alignment horizontal="center" vertical="center"/>
    </xf>
    <xf numFmtId="0" fontId="12" fillId="5" borderId="13" xfId="0" applyFont="1" applyFill="1" applyBorder="1"/>
    <xf numFmtId="0" fontId="12" fillId="5" borderId="11" xfId="0" applyFont="1" applyFill="1" applyBorder="1"/>
    <xf numFmtId="0" fontId="12" fillId="5" borderId="35" xfId="0" applyFont="1" applyFill="1" applyBorder="1" applyAlignment="1">
      <alignment horizontal="centerContinuous"/>
    </xf>
    <xf numFmtId="49" fontId="12" fillId="5" borderId="35" xfId="0" applyNumberFormat="1" applyFont="1" applyFill="1" applyBorder="1" applyAlignment="1">
      <alignment horizontal="center"/>
    </xf>
    <xf numFmtId="0" fontId="16" fillId="5" borderId="1" xfId="0" applyFont="1" applyFill="1" applyBorder="1"/>
    <xf numFmtId="0" fontId="12" fillId="5" borderId="2" xfId="0" applyFont="1" applyFill="1" applyBorder="1"/>
    <xf numFmtId="0" fontId="12" fillId="5" borderId="8" xfId="0" applyFont="1" applyFill="1" applyBorder="1" applyAlignment="1">
      <alignment horizontal="centerContinuous"/>
    </xf>
    <xf numFmtId="0" fontId="12" fillId="5" borderId="8" xfId="0" applyFont="1" applyFill="1" applyBorder="1" applyAlignment="1">
      <alignment horizontal="center"/>
    </xf>
    <xf numFmtId="0" fontId="15" fillId="5" borderId="3" xfId="0" applyFont="1" applyFill="1" applyBorder="1"/>
    <xf numFmtId="0" fontId="12" fillId="5" borderId="3" xfId="0" applyFont="1" applyFill="1" applyBorder="1" applyAlignment="1">
      <alignment horizontal="centerContinuous"/>
    </xf>
    <xf numFmtId="176" fontId="15" fillId="5" borderId="3" xfId="0" applyNumberFormat="1" applyFont="1" applyFill="1" applyBorder="1" applyAlignment="1">
      <alignment vertical="center"/>
    </xf>
    <xf numFmtId="176" fontId="15" fillId="5" borderId="4" xfId="0" applyNumberFormat="1" applyFont="1" applyFill="1" applyBorder="1" applyAlignment="1">
      <alignment vertical="center"/>
    </xf>
    <xf numFmtId="0" fontId="15" fillId="5" borderId="1" xfId="0" applyFont="1" applyFill="1" applyBorder="1"/>
    <xf numFmtId="0" fontId="12" fillId="5" borderId="1" xfId="0" applyFont="1" applyFill="1" applyBorder="1" applyAlignment="1">
      <alignment horizontal="centerContinuous"/>
    </xf>
    <xf numFmtId="176" fontId="15" fillId="5" borderId="1" xfId="0" applyNumberFormat="1" applyFont="1" applyFill="1" applyBorder="1" applyAlignment="1">
      <alignment vertical="center"/>
    </xf>
    <xf numFmtId="172" fontId="15" fillId="5" borderId="3" xfId="0" applyNumberFormat="1" applyFont="1" applyFill="1" applyBorder="1" applyAlignment="1">
      <alignment vertical="center"/>
    </xf>
    <xf numFmtId="172" fontId="15" fillId="5" borderId="4" xfId="0" applyNumberFormat="1" applyFont="1" applyFill="1" applyBorder="1" applyAlignment="1">
      <alignment vertical="center"/>
    </xf>
    <xf numFmtId="0" fontId="9" fillId="5" borderId="15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Continuous" vertical="center"/>
    </xf>
    <xf numFmtId="0" fontId="1" fillId="5" borderId="13" xfId="0" applyFont="1" applyFill="1" applyBorder="1" applyAlignment="1">
      <alignment horizontal="centerContinuous"/>
    </xf>
    <xf numFmtId="0" fontId="0" fillId="5" borderId="11" xfId="0" applyFill="1" applyBorder="1" applyAlignment="1">
      <alignment horizontal="centerContinuous"/>
    </xf>
    <xf numFmtId="0" fontId="0" fillId="5" borderId="39" xfId="0" applyFill="1" applyBorder="1" applyAlignment="1">
      <alignment horizontal="centerContinuous"/>
    </xf>
    <xf numFmtId="0" fontId="10" fillId="5" borderId="0" xfId="0" applyFont="1" applyFill="1" applyBorder="1" applyAlignment="1">
      <alignment vertical="center"/>
    </xf>
    <xf numFmtId="0" fontId="0" fillId="5" borderId="14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6" xfId="0" applyFill="1" applyBorder="1"/>
    <xf numFmtId="0" fontId="0" fillId="5" borderId="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1" fillId="5" borderId="3" xfId="0" applyFont="1" applyFill="1" applyBorder="1" applyAlignment="1">
      <alignment horizontal="centerContinuous"/>
    </xf>
    <xf numFmtId="0" fontId="0" fillId="5" borderId="10" xfId="0" applyFill="1" applyBorder="1" applyAlignment="1">
      <alignment horizontal="centerContinuous"/>
    </xf>
    <xf numFmtId="0" fontId="0" fillId="5" borderId="15" xfId="0" applyFill="1" applyBorder="1" applyAlignment="1">
      <alignment horizontal="centerContinuous"/>
    </xf>
    <xf numFmtId="0" fontId="1" fillId="5" borderId="39" xfId="0" applyFont="1" applyFill="1" applyBorder="1" applyAlignment="1">
      <alignment horizontal="center"/>
    </xf>
    <xf numFmtId="0" fontId="1" fillId="5" borderId="39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Continuous"/>
    </xf>
    <xf numFmtId="0" fontId="3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center"/>
    </xf>
    <xf numFmtId="173" fontId="0" fillId="5" borderId="6" xfId="0" applyNumberFormat="1" applyFill="1" applyBorder="1" applyAlignment="1">
      <alignment vertical="center"/>
    </xf>
    <xf numFmtId="173" fontId="0" fillId="5" borderId="16" xfId="0" applyNumberFormat="1" applyFill="1" applyBorder="1" applyAlignment="1">
      <alignment vertical="center"/>
    </xf>
    <xf numFmtId="194" fontId="0" fillId="5" borderId="6" xfId="0" applyNumberFormat="1" applyFill="1" applyBorder="1" applyAlignment="1">
      <alignment horizontal="right" vertical="center"/>
    </xf>
    <xf numFmtId="194" fontId="0" fillId="5" borderId="4" xfId="0" applyNumberFormat="1" applyFill="1" applyBorder="1" applyAlignment="1">
      <alignment horizontal="right" vertical="center"/>
    </xf>
    <xf numFmtId="176" fontId="0" fillId="0" borderId="4" xfId="0" applyNumberFormat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0" fillId="0" borderId="5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176" fontId="0" fillId="0" borderId="22" xfId="0" applyNumberFormat="1" applyBorder="1" applyAlignment="1">
      <alignment vertical="center"/>
    </xf>
    <xf numFmtId="176" fontId="0" fillId="0" borderId="48" xfId="0" applyNumberFormat="1" applyBorder="1" applyAlignment="1">
      <alignment vertical="center"/>
    </xf>
    <xf numFmtId="176" fontId="0" fillId="0" borderId="26" xfId="0" applyNumberFormat="1" applyBorder="1" applyAlignment="1">
      <alignment vertical="center"/>
    </xf>
    <xf numFmtId="176" fontId="0" fillId="0" borderId="47" xfId="0" applyNumberFormat="1" applyBorder="1" applyAlignment="1">
      <alignment vertical="center"/>
    </xf>
    <xf numFmtId="176" fontId="0" fillId="0" borderId="6" xfId="0" applyNumberFormat="1" applyBorder="1" applyAlignment="1">
      <alignment vertical="center"/>
    </xf>
    <xf numFmtId="176" fontId="0" fillId="0" borderId="8" xfId="0" quotePrefix="1" applyNumberFormat="1" applyBorder="1" applyAlignment="1">
      <alignment horizontal="right" vertical="center"/>
    </xf>
    <xf numFmtId="176" fontId="0" fillId="0" borderId="21" xfId="0" applyNumberFormat="1" applyBorder="1" applyAlignment="1">
      <alignment vertical="center"/>
    </xf>
    <xf numFmtId="176" fontId="0" fillId="0" borderId="18" xfId="0" applyNumberFormat="1" applyBorder="1" applyAlignment="1">
      <alignment vertical="center"/>
    </xf>
    <xf numFmtId="176" fontId="0" fillId="0" borderId="52" xfId="0" applyNumberFormat="1" applyBorder="1" applyAlignment="1">
      <alignment vertical="center"/>
    </xf>
    <xf numFmtId="176" fontId="0" fillId="0" borderId="53" xfId="0" applyNumberFormat="1" applyBorder="1" applyAlignment="1">
      <alignment vertical="center"/>
    </xf>
    <xf numFmtId="176" fontId="9" fillId="0" borderId="8" xfId="0" applyNumberFormat="1" applyFont="1" applyBorder="1" applyAlignment="1">
      <alignment vertical="center"/>
    </xf>
    <xf numFmtId="176" fontId="9" fillId="0" borderId="22" xfId="0" applyNumberFormat="1" applyFont="1" applyBorder="1" applyAlignment="1">
      <alignment vertical="center"/>
    </xf>
    <xf numFmtId="176" fontId="9" fillId="0" borderId="54" xfId="0" applyNumberFormat="1" applyFont="1" applyBorder="1" applyAlignment="1">
      <alignment vertical="center"/>
    </xf>
    <xf numFmtId="0" fontId="10" fillId="5" borderId="35" xfId="0" applyFont="1" applyFill="1" applyBorder="1" applyAlignment="1">
      <alignment horizontal="center"/>
    </xf>
    <xf numFmtId="0" fontId="10" fillId="5" borderId="14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0" fillId="0" borderId="27" xfId="0" applyBorder="1" applyAlignment="1">
      <alignment horizontal="left" vertical="center"/>
    </xf>
    <xf numFmtId="0" fontId="0" fillId="7" borderId="3" xfId="0" applyFill="1" applyBorder="1"/>
    <xf numFmtId="0" fontId="0" fillId="7" borderId="13" xfId="0" applyFill="1" applyBorder="1"/>
    <xf numFmtId="0" fontId="0" fillId="7" borderId="39" xfId="0" applyFill="1" applyBorder="1"/>
    <xf numFmtId="0" fontId="9" fillId="7" borderId="1" xfId="0" applyFont="1" applyFill="1" applyBorder="1"/>
    <xf numFmtId="0" fontId="5" fillId="5" borderId="3" xfId="0" applyFont="1" applyFill="1" applyBorder="1" applyAlignment="1">
      <alignment horizontal="centerContinuous" vertical="center"/>
    </xf>
    <xf numFmtId="181" fontId="22" fillId="0" borderId="0" xfId="0" applyNumberFormat="1" applyFont="1"/>
    <xf numFmtId="0" fontId="0" fillId="7" borderId="35" xfId="0" applyFill="1" applyBorder="1" applyAlignment="1">
      <alignment horizontal="center"/>
    </xf>
    <xf numFmtId="0" fontId="0" fillId="7" borderId="8" xfId="0" applyFill="1" applyBorder="1" applyAlignment="1">
      <alignment horizontal="center"/>
    </xf>
    <xf numFmtId="0" fontId="0" fillId="7" borderId="12" xfId="0" applyFill="1" applyBorder="1"/>
    <xf numFmtId="0" fontId="0" fillId="7" borderId="9" xfId="0" applyFill="1" applyBorder="1"/>
    <xf numFmtId="0" fontId="9" fillId="7" borderId="6" xfId="0" applyFont="1" applyFill="1" applyBorder="1" applyAlignment="1">
      <alignment horizontal="center"/>
    </xf>
    <xf numFmtId="0" fontId="0" fillId="0" borderId="5" xfId="0" applyBorder="1"/>
    <xf numFmtId="0" fontId="0" fillId="0" borderId="16" xfId="0" applyBorder="1"/>
    <xf numFmtId="0" fontId="0" fillId="0" borderId="18" xfId="0" applyBorder="1"/>
    <xf numFmtId="0" fontId="0" fillId="7" borderId="12" xfId="0" applyFill="1" applyBorder="1" applyAlignment="1">
      <alignment horizontal="left"/>
    </xf>
    <xf numFmtId="173" fontId="0" fillId="0" borderId="35" xfId="0" applyNumberFormat="1" applyBorder="1" applyAlignment="1">
      <alignment horizontal="center" vertical="center"/>
    </xf>
    <xf numFmtId="173" fontId="0" fillId="0" borderId="14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173" fontId="5" fillId="0" borderId="8" xfId="0" applyNumberFormat="1" applyFont="1" applyBorder="1" applyAlignment="1">
      <alignment horizontal="center" vertical="center"/>
    </xf>
    <xf numFmtId="0" fontId="0" fillId="7" borderId="3" xfId="0" applyFill="1" applyBorder="1" applyAlignment="1">
      <alignment vertical="center"/>
    </xf>
    <xf numFmtId="0" fontId="0" fillId="7" borderId="10" xfId="0" applyFill="1" applyBorder="1" applyAlignment="1">
      <alignment vertical="center"/>
    </xf>
    <xf numFmtId="0" fontId="3" fillId="7" borderId="4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80" fontId="0" fillId="0" borderId="4" xfId="0" applyNumberFormat="1" applyBorder="1" applyAlignment="1">
      <alignment horizontal="right"/>
    </xf>
    <xf numFmtId="0" fontId="9" fillId="7" borderId="35" xfId="0" applyFont="1" applyFill="1" applyBorder="1" applyAlignment="1">
      <alignment horizontal="center"/>
    </xf>
    <xf numFmtId="180" fontId="0" fillId="0" borderId="35" xfId="0" applyNumberFormat="1" applyBorder="1" applyAlignment="1">
      <alignment horizontal="right"/>
    </xf>
    <xf numFmtId="180" fontId="0" fillId="0" borderId="8" xfId="0" applyNumberFormat="1" applyBorder="1" applyAlignment="1">
      <alignment horizontal="right"/>
    </xf>
    <xf numFmtId="180" fontId="0" fillId="7" borderId="37" xfId="0" applyNumberFormat="1" applyFill="1" applyBorder="1" applyAlignment="1">
      <alignment horizontal="right"/>
    </xf>
    <xf numFmtId="180" fontId="0" fillId="7" borderId="54" xfId="0" applyNumberFormat="1" applyFill="1" applyBorder="1" applyAlignment="1">
      <alignment horizontal="right"/>
    </xf>
    <xf numFmtId="180" fontId="0" fillId="7" borderId="55" xfId="0" applyNumberFormat="1" applyFill="1" applyBorder="1" applyAlignment="1">
      <alignment horizontal="right"/>
    </xf>
    <xf numFmtId="204" fontId="0" fillId="0" borderId="0" xfId="0" applyNumberFormat="1"/>
    <xf numFmtId="213" fontId="0" fillId="0" borderId="15" xfId="0" applyNumberFormat="1" applyBorder="1" applyAlignment="1">
      <alignment vertical="center"/>
    </xf>
    <xf numFmtId="213" fontId="0" fillId="0" borderId="35" xfId="0" applyNumberFormat="1" applyBorder="1" applyAlignment="1">
      <alignment horizontal="center" vertical="center"/>
    </xf>
    <xf numFmtId="213" fontId="0" fillId="0" borderId="8" xfId="0" applyNumberFormat="1" applyBorder="1" applyAlignment="1">
      <alignment horizontal="right" vertical="center"/>
    </xf>
    <xf numFmtId="213" fontId="0" fillId="0" borderId="8" xfId="0" applyNumberFormat="1" applyBorder="1" applyAlignment="1">
      <alignment horizontal="center" vertical="center"/>
    </xf>
    <xf numFmtId="0" fontId="3" fillId="0" borderId="4" xfId="0" applyFont="1" applyFill="1" applyBorder="1" applyAlignment="1">
      <alignment vertical="center"/>
    </xf>
    <xf numFmtId="0" fontId="9" fillId="0" borderId="8" xfId="0" applyFont="1" applyBorder="1" applyAlignment="1">
      <alignment horizontal="left" vertical="center"/>
    </xf>
    <xf numFmtId="0" fontId="28" fillId="0" borderId="0" xfId="0" applyFont="1"/>
    <xf numFmtId="0" fontId="5" fillId="0" borderId="0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35" xfId="0" applyBorder="1" applyAlignment="1">
      <alignment vertical="center"/>
    </xf>
    <xf numFmtId="0" fontId="5" fillId="0" borderId="1" xfId="0" applyFont="1" applyBorder="1" applyAlignment="1">
      <alignment vertical="center"/>
    </xf>
    <xf numFmtId="3" fontId="0" fillId="0" borderId="2" xfId="0" applyNumberFormat="1" applyBorder="1"/>
    <xf numFmtId="175" fontId="5" fillId="0" borderId="5" xfId="0" applyNumberFormat="1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1" fillId="5" borderId="10" xfId="0" applyFont="1" applyFill="1" applyBorder="1" applyAlignment="1">
      <alignment horizontal="left" vertical="center"/>
    </xf>
    <xf numFmtId="0" fontId="3" fillId="0" borderId="1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175" fontId="3" fillId="5" borderId="2" xfId="0" applyNumberFormat="1" applyFont="1" applyFill="1" applyBorder="1" applyAlignment="1">
      <alignment horizontal="left" vertical="center"/>
    </xf>
    <xf numFmtId="175" fontId="5" fillId="0" borderId="11" xfId="0" applyNumberFormat="1" applyFont="1" applyBorder="1" applyAlignment="1">
      <alignment vertical="center"/>
    </xf>
    <xf numFmtId="175" fontId="9" fillId="0" borderId="0" xfId="0" applyNumberFormat="1" applyFont="1" applyBorder="1" applyAlignment="1">
      <alignment vertical="center"/>
    </xf>
    <xf numFmtId="175" fontId="5" fillId="0" borderId="0" xfId="0" applyNumberFormat="1" applyFont="1" applyBorder="1" applyAlignment="1">
      <alignment vertical="center"/>
    </xf>
    <xf numFmtId="175" fontId="5" fillId="0" borderId="18" xfId="0" applyNumberFormat="1" applyFont="1" applyBorder="1" applyAlignment="1">
      <alignment vertical="center"/>
    </xf>
    <xf numFmtId="0" fontId="9" fillId="5" borderId="11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9" fillId="5" borderId="35" xfId="0" applyFont="1" applyFill="1" applyBorder="1"/>
    <xf numFmtId="0" fontId="9" fillId="5" borderId="39" xfId="0" applyFont="1" applyFill="1" applyBorder="1"/>
    <xf numFmtId="172" fontId="0" fillId="0" borderId="1" xfId="0" applyNumberFormat="1" applyBorder="1" applyAlignment="1">
      <alignment vertical="center"/>
    </xf>
    <xf numFmtId="0" fontId="0" fillId="5" borderId="11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5" borderId="35" xfId="0" applyFont="1" applyFill="1" applyBorder="1"/>
    <xf numFmtId="0" fontId="9" fillId="5" borderId="2" xfId="0" applyFont="1" applyFill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3" fillId="0" borderId="14" xfId="0" applyFont="1" applyFill="1" applyBorder="1" applyAlignment="1">
      <alignment vertical="center"/>
    </xf>
    <xf numFmtId="0" fontId="0" fillId="0" borderId="12" xfId="0" applyBorder="1" applyAlignment="1">
      <alignment horizontal="center"/>
    </xf>
    <xf numFmtId="0" fontId="0" fillId="0" borderId="10" xfId="0" applyFill="1" applyBorder="1" applyAlignment="1">
      <alignment horizontal="center" vertical="center"/>
    </xf>
    <xf numFmtId="0" fontId="3" fillId="0" borderId="15" xfId="0" applyFont="1" applyFill="1" applyBorder="1" applyAlignment="1">
      <alignment vertical="center"/>
    </xf>
    <xf numFmtId="0" fontId="12" fillId="0" borderId="14" xfId="0" applyFont="1" applyFill="1" applyBorder="1" applyAlignment="1">
      <alignment horizontal="center" vertical="center"/>
    </xf>
    <xf numFmtId="179" fontId="12" fillId="0" borderId="14" xfId="0" applyNumberFormat="1" applyFont="1" applyFill="1" applyBorder="1" applyAlignment="1">
      <alignment vertical="center"/>
    </xf>
    <xf numFmtId="221" fontId="0" fillId="0" borderId="0" xfId="0" applyNumberFormat="1" applyFill="1" applyBorder="1" applyAlignment="1">
      <alignment horizontal="right" vertical="center"/>
    </xf>
    <xf numFmtId="0" fontId="0" fillId="7" borderId="0" xfId="0" applyFill="1"/>
    <xf numFmtId="0" fontId="5" fillId="0" borderId="0" xfId="0" applyFont="1"/>
    <xf numFmtId="0" fontId="5" fillId="7" borderId="0" xfId="0" applyFont="1" applyFill="1"/>
    <xf numFmtId="178" fontId="5" fillId="0" borderId="4" xfId="0" applyNumberFormat="1" applyFont="1" applyBorder="1"/>
    <xf numFmtId="16" fontId="0" fillId="0" borderId="0" xfId="0" applyNumberFormat="1"/>
    <xf numFmtId="224" fontId="0" fillId="0" borderId="0" xfId="0" applyNumberFormat="1" applyAlignment="1">
      <alignment horizontal="left"/>
    </xf>
    <xf numFmtId="9" fontId="0" fillId="0" borderId="0" xfId="0" applyNumberFormat="1"/>
    <xf numFmtId="0" fontId="19" fillId="7" borderId="0" xfId="0" applyFont="1" applyFill="1"/>
    <xf numFmtId="0" fontId="1" fillId="7" borderId="0" xfId="0" applyFont="1" applyFill="1"/>
    <xf numFmtId="0" fontId="5" fillId="5" borderId="39" xfId="0" applyFont="1" applyFill="1" applyBorder="1" applyAlignment="1">
      <alignment horizontal="center"/>
    </xf>
    <xf numFmtId="0" fontId="5" fillId="5" borderId="39" xfId="0" applyFont="1" applyFill="1" applyBorder="1" applyAlignment="1">
      <alignment horizontal="center" vertical="center"/>
    </xf>
    <xf numFmtId="0" fontId="0" fillId="7" borderId="1" xfId="0" applyFill="1" applyBorder="1"/>
    <xf numFmtId="0" fontId="0" fillId="7" borderId="2" xfId="0" applyFill="1" applyBorder="1"/>
    <xf numFmtId="0" fontId="0" fillId="7" borderId="0" xfId="0" applyFill="1" applyBorder="1"/>
    <xf numFmtId="0" fontId="0" fillId="7" borderId="12" xfId="0" applyFill="1" applyBorder="1" applyAlignment="1">
      <alignment horizontal="center"/>
    </xf>
    <xf numFmtId="0" fontId="9" fillId="7" borderId="9" xfId="0" applyFont="1" applyFill="1" applyBorder="1"/>
    <xf numFmtId="0" fontId="0" fillId="7" borderId="10" xfId="0" applyFill="1" applyBorder="1"/>
    <xf numFmtId="0" fontId="9" fillId="0" borderId="39" xfId="0" applyFont="1" applyBorder="1"/>
    <xf numFmtId="0" fontId="9" fillId="4" borderId="35" xfId="0" applyFont="1" applyFill="1" applyBorder="1" applyAlignment="1">
      <alignment horizontal="center"/>
    </xf>
    <xf numFmtId="0" fontId="9" fillId="7" borderId="2" xfId="0" applyFont="1" applyFill="1" applyBorder="1"/>
    <xf numFmtId="0" fontId="0" fillId="7" borderId="11" xfId="0" applyFill="1" applyBorder="1"/>
    <xf numFmtId="0" fontId="0" fillId="7" borderId="6" xfId="0" applyFill="1" applyBorder="1" applyAlignment="1">
      <alignment horizontal="center"/>
    </xf>
    <xf numFmtId="0" fontId="5" fillId="7" borderId="6" xfId="0" applyFont="1" applyFill="1" applyBorder="1"/>
    <xf numFmtId="0" fontId="0" fillId="0" borderId="12" xfId="0" applyBorder="1" applyAlignment="1">
      <alignment horizontal="centerContinuous"/>
    </xf>
    <xf numFmtId="0" fontId="0" fillId="4" borderId="11" xfId="0" applyFill="1" applyBorder="1" applyAlignment="1">
      <alignment horizontal="left"/>
    </xf>
    <xf numFmtId="0" fontId="0" fillId="5" borderId="8" xfId="0" applyFill="1" applyBorder="1" applyAlignment="1">
      <alignment horizontal="right"/>
    </xf>
    <xf numFmtId="0" fontId="0" fillId="5" borderId="1" xfId="0" applyFill="1" applyBorder="1" applyAlignment="1">
      <alignment horizontal="right"/>
    </xf>
    <xf numFmtId="0" fontId="0" fillId="5" borderId="2" xfId="0" applyFill="1" applyBorder="1" applyAlignment="1">
      <alignment horizontal="right"/>
    </xf>
    <xf numFmtId="0" fontId="0" fillId="7" borderId="6" xfId="0" applyFill="1" applyBorder="1" applyAlignment="1">
      <alignment horizontal="right"/>
    </xf>
    <xf numFmtId="0" fontId="0" fillId="5" borderId="6" xfId="0" applyFill="1" applyBorder="1" applyAlignment="1">
      <alignment horizontal="right"/>
    </xf>
    <xf numFmtId="0" fontId="5" fillId="7" borderId="35" xfId="0" applyFont="1" applyFill="1" applyBorder="1" applyAlignment="1">
      <alignment horizontal="center"/>
    </xf>
    <xf numFmtId="0" fontId="5" fillId="7" borderId="9" xfId="0" applyFont="1" applyFill="1" applyBorder="1" applyAlignment="1">
      <alignment horizontal="center"/>
    </xf>
    <xf numFmtId="173" fontId="5" fillId="0" borderId="56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49" fontId="12" fillId="5" borderId="35" xfId="0" quotePrefix="1" applyNumberFormat="1" applyFont="1" applyFill="1" applyBorder="1" applyAlignment="1">
      <alignment horizontal="center"/>
    </xf>
    <xf numFmtId="3" fontId="0" fillId="0" borderId="4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0" fillId="0" borderId="12" xfId="0" applyNumberFormat="1" applyBorder="1" applyAlignment="1">
      <alignment horizontal="centerContinuous"/>
    </xf>
    <xf numFmtId="3" fontId="0" fillId="0" borderId="1" xfId="0" applyNumberFormat="1" applyBorder="1" applyAlignment="1">
      <alignment horizontal="centerContinuous"/>
    </xf>
    <xf numFmtId="49" fontId="1" fillId="5" borderId="3" xfId="0" applyNumberFormat="1" applyFont="1" applyFill="1" applyBorder="1" applyAlignment="1">
      <alignment horizontal="centerContinuous" vertical="center"/>
    </xf>
    <xf numFmtId="0" fontId="1" fillId="5" borderId="15" xfId="0" applyFont="1" applyFill="1" applyBorder="1" applyAlignment="1">
      <alignment horizontal="centerContinuous" vertical="center"/>
    </xf>
    <xf numFmtId="3" fontId="0" fillId="0" borderId="3" xfId="0" applyNumberFormat="1" applyBorder="1" applyAlignment="1">
      <alignment horizontal="centerContinuous"/>
    </xf>
    <xf numFmtId="0" fontId="0" fillId="0" borderId="10" xfId="0" applyBorder="1" applyAlignment="1">
      <alignment horizontal="centerContinuous"/>
    </xf>
    <xf numFmtId="0" fontId="0" fillId="0" borderId="15" xfId="0" applyBorder="1" applyAlignment="1">
      <alignment horizontal="centerContinuous"/>
    </xf>
    <xf numFmtId="49" fontId="5" fillId="5" borderId="3" xfId="0" applyNumberFormat="1" applyFont="1" applyFill="1" applyBorder="1" applyAlignment="1">
      <alignment horizontal="center" vertical="center"/>
    </xf>
    <xf numFmtId="0" fontId="9" fillId="0" borderId="1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5" borderId="15" xfId="0" applyFont="1" applyFill="1" applyBorder="1" applyAlignment="1">
      <alignment horizontal="centerContinuous" vertical="center"/>
    </xf>
    <xf numFmtId="0" fontId="5" fillId="0" borderId="4" xfId="0" applyFont="1" applyBorder="1" applyAlignment="1">
      <alignment horizontal="center" vertical="center"/>
    </xf>
    <xf numFmtId="180" fontId="5" fillId="0" borderId="6" xfId="0" applyNumberFormat="1" applyFont="1" applyBorder="1" applyAlignment="1">
      <alignment horizontal="right" vertical="center"/>
    </xf>
    <xf numFmtId="0" fontId="5" fillId="4" borderId="35" xfId="0" applyFont="1" applyFill="1" applyBorder="1" applyAlignment="1">
      <alignment horizontal="center"/>
    </xf>
    <xf numFmtId="0" fontId="5" fillId="0" borderId="13" xfId="0" applyFont="1" applyBorder="1"/>
    <xf numFmtId="0" fontId="5" fillId="0" borderId="39" xfId="0" applyFont="1" applyBorder="1"/>
    <xf numFmtId="0" fontId="5" fillId="0" borderId="1" xfId="0" applyFont="1" applyBorder="1"/>
    <xf numFmtId="0" fontId="5" fillId="0" borderId="6" xfId="0" applyFont="1" applyBorder="1"/>
    <xf numFmtId="0" fontId="5" fillId="0" borderId="12" xfId="0" applyFont="1" applyBorder="1"/>
    <xf numFmtId="0" fontId="5" fillId="0" borderId="9" xfId="0" applyFont="1" applyBorder="1"/>
    <xf numFmtId="0" fontId="5" fillId="0" borderId="3" xfId="0" applyFont="1" applyBorder="1"/>
    <xf numFmtId="0" fontId="5" fillId="0" borderId="15" xfId="0" applyFont="1" applyBorder="1"/>
    <xf numFmtId="0" fontId="5" fillId="7" borderId="10" xfId="0" applyFont="1" applyFill="1" applyBorder="1"/>
    <xf numFmtId="0" fontId="5" fillId="7" borderId="15" xfId="0" applyFont="1" applyFill="1" applyBorder="1"/>
    <xf numFmtId="0" fontId="9" fillId="7" borderId="8" xfId="0" applyFont="1" applyFill="1" applyBorder="1" applyAlignment="1">
      <alignment horizontal="center"/>
    </xf>
    <xf numFmtId="0" fontId="9" fillId="7" borderId="14" xfId="0" applyFont="1" applyFill="1" applyBorder="1" applyAlignment="1">
      <alignment horizontal="center"/>
    </xf>
    <xf numFmtId="193" fontId="5" fillId="0" borderId="1" xfId="0" applyNumberFormat="1" applyFont="1" applyBorder="1" applyAlignment="1">
      <alignment horizontal="centerContinuous" vertical="center"/>
    </xf>
    <xf numFmtId="191" fontId="5" fillId="0" borderId="6" xfId="0" applyNumberFormat="1" applyFont="1" applyBorder="1" applyAlignment="1">
      <alignment horizontal="centerContinuous" vertical="center"/>
    </xf>
    <xf numFmtId="0" fontId="5" fillId="5" borderId="1" xfId="0" applyFont="1" applyFill="1" applyBorder="1" applyAlignment="1">
      <alignment vertical="center"/>
    </xf>
    <xf numFmtId="0" fontId="5" fillId="5" borderId="6" xfId="0" applyFont="1" applyFill="1" applyBorder="1" applyAlignment="1">
      <alignment vertical="center"/>
    </xf>
    <xf numFmtId="193" fontId="5" fillId="0" borderId="12" xfId="0" applyNumberFormat="1" applyFont="1" applyBorder="1" applyAlignment="1">
      <alignment horizontal="centerContinuous" vertical="center"/>
    </xf>
    <xf numFmtId="191" fontId="5" fillId="0" borderId="9" xfId="0" applyNumberFormat="1" applyFont="1" applyBorder="1" applyAlignment="1">
      <alignment horizontal="centerContinuous" vertical="center"/>
    </xf>
    <xf numFmtId="191" fontId="5" fillId="5" borderId="1" xfId="0" applyNumberFormat="1" applyFont="1" applyFill="1" applyBorder="1" applyAlignment="1">
      <alignment horizontal="centerContinuous" vertical="center"/>
    </xf>
    <xf numFmtId="191" fontId="5" fillId="5" borderId="6" xfId="0" applyNumberFormat="1" applyFont="1" applyFill="1" applyBorder="1" applyAlignment="1">
      <alignment horizontal="centerContinuous" vertical="center"/>
    </xf>
    <xf numFmtId="193" fontId="5" fillId="0" borderId="9" xfId="0" applyNumberFormat="1" applyFont="1" applyBorder="1" applyAlignment="1">
      <alignment horizontal="centerContinuous" vertical="center"/>
    </xf>
    <xf numFmtId="193" fontId="5" fillId="0" borderId="6" xfId="0" applyNumberFormat="1" applyFont="1" applyBorder="1" applyAlignment="1">
      <alignment horizontal="centerContinuous" vertical="center"/>
    </xf>
    <xf numFmtId="193" fontId="5" fillId="0" borderId="41" xfId="0" applyNumberFormat="1" applyFont="1" applyFill="1" applyBorder="1" applyAlignment="1">
      <alignment horizontal="centerContinuous" vertical="center"/>
    </xf>
    <xf numFmtId="193" fontId="5" fillId="0" borderId="20" xfId="0" applyNumberFormat="1" applyFont="1" applyFill="1" applyBorder="1" applyAlignment="1">
      <alignment horizontal="centerContinuous" vertical="center"/>
    </xf>
    <xf numFmtId="179" fontId="12" fillId="0" borderId="0" xfId="0" applyNumberFormat="1" applyFont="1" applyBorder="1" applyAlignment="1">
      <alignment vertical="center"/>
    </xf>
    <xf numFmtId="0" fontId="5" fillId="0" borderId="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186" fontId="0" fillId="0" borderId="10" xfId="0" applyNumberFormat="1" applyBorder="1" applyAlignment="1">
      <alignment horizontal="centerContinuous" vertical="center"/>
    </xf>
    <xf numFmtId="186" fontId="0" fillId="0" borderId="15" xfId="0" applyNumberFormat="1" applyBorder="1" applyAlignment="1">
      <alignment horizontal="centerContinuous" vertical="center"/>
    </xf>
    <xf numFmtId="0" fontId="5" fillId="5" borderId="4" xfId="0" applyFont="1" applyFill="1" applyBorder="1" applyAlignment="1">
      <alignment horizontal="centerContinuous" vertical="center"/>
    </xf>
    <xf numFmtId="213" fontId="0" fillId="0" borderId="4" xfId="0" applyNumberFormat="1" applyBorder="1" applyAlignment="1">
      <alignment horizontal="right" vertical="center"/>
    </xf>
    <xf numFmtId="177" fontId="0" fillId="0" borderId="4" xfId="0" applyNumberFormat="1" applyBorder="1" applyAlignment="1">
      <alignment horizontal="right" vertical="center"/>
    </xf>
    <xf numFmtId="175" fontId="9" fillId="0" borderId="13" xfId="0" applyNumberFormat="1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180" fontId="0" fillId="0" borderId="27" xfId="0" applyNumberFormat="1" applyBorder="1" applyAlignment="1">
      <alignment horizontal="right" vertical="center"/>
    </xf>
    <xf numFmtId="180" fontId="0" fillId="0" borderId="57" xfId="0" applyNumberFormat="1" applyBorder="1" applyAlignment="1">
      <alignment horizontal="right" vertical="center"/>
    </xf>
    <xf numFmtId="180" fontId="0" fillId="0" borderId="58" xfId="0" applyNumberFormat="1" applyBorder="1" applyAlignment="1">
      <alignment horizontal="right" vertical="center"/>
    </xf>
    <xf numFmtId="180" fontId="0" fillId="0" borderId="4" xfId="0" applyNumberFormat="1" applyBorder="1" applyAlignment="1">
      <alignment vertical="center"/>
    </xf>
    <xf numFmtId="180" fontId="0" fillId="0" borderId="27" xfId="0" applyNumberFormat="1" applyBorder="1" applyAlignment="1">
      <alignment vertical="center"/>
    </xf>
    <xf numFmtId="180" fontId="0" fillId="0" borderId="8" xfId="0" applyNumberFormat="1" applyBorder="1" applyAlignment="1">
      <alignment vertical="center"/>
    </xf>
    <xf numFmtId="180" fontId="0" fillId="0" borderId="58" xfId="0" applyNumberFormat="1" applyBorder="1" applyAlignment="1">
      <alignment vertical="center"/>
    </xf>
    <xf numFmtId="180" fontId="0" fillId="0" borderId="59" xfId="0" applyNumberFormat="1" applyBorder="1" applyAlignment="1">
      <alignment vertical="center"/>
    </xf>
    <xf numFmtId="0" fontId="0" fillId="0" borderId="0" xfId="0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173" fontId="0" fillId="0" borderId="0" xfId="0" applyNumberFormat="1" applyFill="1" applyBorder="1" applyAlignment="1">
      <alignment horizontal="center" vertical="center"/>
    </xf>
    <xf numFmtId="0" fontId="0" fillId="0" borderId="0" xfId="0" applyFill="1" applyBorder="1"/>
    <xf numFmtId="173" fontId="5" fillId="0" borderId="0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177" fontId="3" fillId="0" borderId="3" xfId="0" applyNumberFormat="1" applyFont="1" applyBorder="1" applyAlignment="1">
      <alignment horizontal="center" vertical="center"/>
    </xf>
    <xf numFmtId="0" fontId="5" fillId="5" borderId="3" xfId="0" applyFont="1" applyFill="1" applyBorder="1" applyAlignment="1">
      <alignment horizontal="center" vertical="center"/>
    </xf>
    <xf numFmtId="0" fontId="9" fillId="5" borderId="0" xfId="0" applyFont="1" applyFill="1" applyBorder="1" applyAlignment="1">
      <alignment vertical="center"/>
    </xf>
    <xf numFmtId="3" fontId="0" fillId="5" borderId="0" xfId="0" applyNumberFormat="1" applyFill="1" applyBorder="1"/>
    <xf numFmtId="172" fontId="0" fillId="5" borderId="0" xfId="0" applyNumberFormat="1" applyFill="1" applyBorder="1" applyAlignment="1">
      <alignment vertical="center"/>
    </xf>
    <xf numFmtId="182" fontId="0" fillId="5" borderId="0" xfId="0" applyNumberFormat="1" applyFill="1" applyBorder="1"/>
    <xf numFmtId="0" fontId="5" fillId="0" borderId="0" xfId="0" applyFont="1" applyBorder="1" applyAlignment="1">
      <alignment horizontal="center" vertical="center"/>
    </xf>
    <xf numFmtId="177" fontId="3" fillId="0" borderId="0" xfId="0" applyNumberFormat="1" applyFont="1" applyBorder="1" applyAlignment="1">
      <alignment horizontal="center" vertical="center"/>
    </xf>
    <xf numFmtId="0" fontId="4" fillId="0" borderId="0" xfId="0" applyFont="1"/>
    <xf numFmtId="174" fontId="0" fillId="0" borderId="0" xfId="0" applyNumberFormat="1" applyBorder="1" applyAlignment="1">
      <alignment horizontal="right" vertical="center"/>
    </xf>
    <xf numFmtId="0" fontId="3" fillId="5" borderId="13" xfId="0" applyFont="1" applyFill="1" applyBorder="1" applyAlignment="1">
      <alignment vertical="center"/>
    </xf>
    <xf numFmtId="0" fontId="3" fillId="5" borderId="35" xfId="0" applyNumberFormat="1" applyFont="1" applyFill="1" applyBorder="1" applyAlignment="1">
      <alignment horizontal="center" vertical="center"/>
    </xf>
    <xf numFmtId="0" fontId="5" fillId="5" borderId="35" xfId="0" applyNumberFormat="1" applyFont="1" applyFill="1" applyBorder="1" applyAlignment="1">
      <alignment horizontal="center" vertical="center"/>
    </xf>
    <xf numFmtId="180" fontId="3" fillId="0" borderId="4" xfId="0" applyNumberFormat="1" applyFont="1" applyBorder="1" applyAlignment="1">
      <alignment horizontal="right" vertical="center"/>
    </xf>
    <xf numFmtId="180" fontId="5" fillId="0" borderId="4" xfId="0" applyNumberFormat="1" applyFont="1" applyBorder="1" applyAlignment="1">
      <alignment horizontal="right" vertical="center"/>
    </xf>
    <xf numFmtId="180" fontId="3" fillId="0" borderId="35" xfId="0" applyNumberFormat="1" applyFont="1" applyBorder="1" applyAlignment="1">
      <alignment horizontal="right" vertical="center"/>
    </xf>
    <xf numFmtId="180" fontId="0" fillId="0" borderId="35" xfId="0" applyNumberForma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0" fontId="3" fillId="0" borderId="14" xfId="0" applyNumberFormat="1" applyFont="1" applyBorder="1" applyAlignment="1">
      <alignment horizontal="right" vertical="center"/>
    </xf>
    <xf numFmtId="180" fontId="0" fillId="0" borderId="14" xfId="0" applyNumberFormat="1" applyBorder="1" applyAlignment="1">
      <alignment horizontal="right" vertical="center"/>
    </xf>
    <xf numFmtId="180" fontId="5" fillId="0" borderId="14" xfId="0" applyNumberFormat="1" applyFont="1" applyBorder="1" applyAlignment="1">
      <alignment horizontal="right" vertical="center"/>
    </xf>
    <xf numFmtId="180" fontId="0" fillId="0" borderId="15" xfId="0" applyNumberFormat="1" applyBorder="1" applyAlignment="1">
      <alignment horizontal="right" vertical="center"/>
    </xf>
    <xf numFmtId="180" fontId="5" fillId="0" borderId="15" xfId="0" applyNumberFormat="1" applyFont="1" applyBorder="1" applyAlignment="1">
      <alignment horizontal="right" vertical="center"/>
    </xf>
    <xf numFmtId="180" fontId="0" fillId="0" borderId="10" xfId="0" applyNumberFormat="1" applyBorder="1" applyAlignment="1">
      <alignment horizontal="right" vertical="center"/>
    </xf>
    <xf numFmtId="0" fontId="5" fillId="5" borderId="39" xfId="0" applyNumberFormat="1" applyFont="1" applyFill="1" applyBorder="1" applyAlignment="1">
      <alignment horizontal="center" vertical="center"/>
    </xf>
    <xf numFmtId="180" fontId="0" fillId="0" borderId="39" xfId="0" applyNumberFormat="1" applyBorder="1" applyAlignment="1">
      <alignment horizontal="right" vertical="center"/>
    </xf>
    <xf numFmtId="0" fontId="0" fillId="7" borderId="1" xfId="0" applyFill="1" applyBorder="1" applyAlignment="1">
      <alignment vertical="center"/>
    </xf>
    <xf numFmtId="0" fontId="0" fillId="7" borderId="2" xfId="0" applyFill="1" applyBorder="1" applyAlignment="1">
      <alignment vertical="center"/>
    </xf>
    <xf numFmtId="0" fontId="0" fillId="7" borderId="6" xfId="0" applyFill="1" applyBorder="1" applyAlignment="1">
      <alignment vertical="center"/>
    </xf>
    <xf numFmtId="180" fontId="0" fillId="0" borderId="11" xfId="0" applyNumberFormat="1" applyBorder="1" applyAlignment="1">
      <alignment horizontal="right" vertical="center"/>
    </xf>
    <xf numFmtId="0" fontId="9" fillId="5" borderId="39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right"/>
    </xf>
    <xf numFmtId="173" fontId="0" fillId="0" borderId="0" xfId="0" applyNumberFormat="1" applyBorder="1" applyAlignment="1">
      <alignment horizontal="right" vertical="center"/>
    </xf>
    <xf numFmtId="3" fontId="0" fillId="0" borderId="0" xfId="0" applyNumberFormat="1" applyBorder="1" applyAlignment="1">
      <alignment horizontal="center" vertical="center"/>
    </xf>
    <xf numFmtId="187" fontId="0" fillId="0" borderId="0" xfId="0" applyNumberFormat="1" applyBorder="1" applyAlignment="1">
      <alignment horizontal="centerContinuous" vertical="center"/>
    </xf>
    <xf numFmtId="0" fontId="9" fillId="0" borderId="4" xfId="0" applyFont="1" applyBorder="1" applyAlignment="1">
      <alignment horizontal="center" vertical="center"/>
    </xf>
    <xf numFmtId="0" fontId="0" fillId="0" borderId="14" xfId="0" applyBorder="1"/>
    <xf numFmtId="0" fontId="0" fillId="7" borderId="35" xfId="0" applyFill="1" applyBorder="1"/>
    <xf numFmtId="0" fontId="5" fillId="7" borderId="8" xfId="0" applyFont="1" applyFill="1" applyBorder="1"/>
    <xf numFmtId="0" fontId="9" fillId="7" borderId="39" xfId="0" applyFont="1" applyFill="1" applyBorder="1" applyAlignment="1">
      <alignment horizontal="center"/>
    </xf>
    <xf numFmtId="0" fontId="5" fillId="0" borderId="0" xfId="0" applyFont="1" applyBorder="1"/>
    <xf numFmtId="0" fontId="5" fillId="0" borderId="10" xfId="0" applyFont="1" applyBorder="1"/>
    <xf numFmtId="0" fontId="5" fillId="7" borderId="11" xfId="0" applyFont="1" applyFill="1" applyBorder="1"/>
    <xf numFmtId="0" fontId="0" fillId="7" borderId="4" xfId="0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180" fontId="0" fillId="0" borderId="60" xfId="0" applyNumberFormat="1" applyBorder="1" applyAlignment="1">
      <alignment horizontal="right" vertical="center"/>
    </xf>
    <xf numFmtId="180" fontId="0" fillId="0" borderId="6" xfId="0" applyNumberFormat="1" applyBorder="1" applyAlignment="1">
      <alignment horizontal="center" vertical="center"/>
    </xf>
    <xf numFmtId="0" fontId="12" fillId="0" borderId="6" xfId="0" applyFont="1" applyBorder="1" applyAlignment="1">
      <alignment vertical="center"/>
    </xf>
    <xf numFmtId="173" fontId="3" fillId="0" borderId="0" xfId="0" applyNumberFormat="1" applyFont="1" applyBorder="1" applyAlignment="1">
      <alignment horizontal="right" vertical="center"/>
    </xf>
    <xf numFmtId="180" fontId="0" fillId="0" borderId="2" xfId="0" applyNumberFormat="1" applyBorder="1" applyAlignment="1">
      <alignment horizontal="right" vertical="center"/>
    </xf>
    <xf numFmtId="173" fontId="3" fillId="0" borderId="2" xfId="0" applyNumberFormat="1" applyFont="1" applyBorder="1" applyAlignment="1">
      <alignment horizontal="right" vertical="center"/>
    </xf>
    <xf numFmtId="173" fontId="0" fillId="0" borderId="2" xfId="0" applyNumberFormat="1" applyBorder="1" applyAlignment="1">
      <alignment horizontal="right" vertical="center"/>
    </xf>
    <xf numFmtId="173" fontId="3" fillId="0" borderId="10" xfId="0" applyNumberFormat="1" applyFont="1" applyBorder="1" applyAlignment="1">
      <alignment horizontal="right" vertical="center"/>
    </xf>
    <xf numFmtId="173" fontId="0" fillId="0" borderId="10" xfId="0" applyNumberFormat="1" applyBorder="1" applyAlignment="1">
      <alignment horizontal="right" vertical="center"/>
    </xf>
    <xf numFmtId="186" fontId="0" fillId="0" borderId="0" xfId="0" applyNumberForma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0" fontId="3" fillId="0" borderId="10" xfId="0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0" fillId="7" borderId="10" xfId="0" applyFill="1" applyBorder="1" applyAlignment="1">
      <alignment horizontal="center"/>
    </xf>
    <xf numFmtId="0" fontId="3" fillId="7" borderId="10" xfId="0" applyFont="1" applyFill="1" applyBorder="1" applyAlignment="1">
      <alignment vertical="center"/>
    </xf>
    <xf numFmtId="0" fontId="0" fillId="7" borderId="10" xfId="0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7" borderId="15" xfId="0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9" fillId="8" borderId="4" xfId="0" applyFont="1" applyFill="1" applyBorder="1" applyAlignment="1">
      <alignment horizontal="center" vertical="center"/>
    </xf>
    <xf numFmtId="0" fontId="0" fillId="8" borderId="8" xfId="0" applyFill="1" applyBorder="1"/>
    <xf numFmtId="3" fontId="0" fillId="0" borderId="8" xfId="0" applyNumberFormat="1" applyBorder="1" applyAlignment="1">
      <alignment horizontal="center" vertical="center"/>
    </xf>
    <xf numFmtId="3" fontId="0" fillId="0" borderId="1" xfId="0" applyNumberFormat="1" applyBorder="1" applyAlignment="1">
      <alignment horizontal="centerContinuous" vertical="center"/>
    </xf>
    <xf numFmtId="3" fontId="0" fillId="0" borderId="8" xfId="0" applyNumberFormat="1" applyBorder="1" applyAlignment="1">
      <alignment horizontal="centerContinuous" vertical="center"/>
    </xf>
    <xf numFmtId="179" fontId="0" fillId="0" borderId="6" xfId="0" applyNumberFormat="1" applyBorder="1" applyAlignment="1" applyProtection="1">
      <alignment horizontal="right" vertical="center"/>
    </xf>
    <xf numFmtId="179" fontId="0" fillId="0" borderId="16" xfId="0" applyNumberFormat="1" applyBorder="1" applyAlignment="1" applyProtection="1">
      <alignment horizontal="right" vertical="center"/>
    </xf>
    <xf numFmtId="179" fontId="0" fillId="5" borderId="6" xfId="0" applyNumberFormat="1" applyFill="1" applyBorder="1" applyAlignment="1">
      <alignment horizontal="right" vertical="center"/>
    </xf>
    <xf numFmtId="179" fontId="0" fillId="0" borderId="4" xfId="0" applyNumberFormat="1" applyBorder="1" applyAlignment="1" applyProtection="1">
      <alignment horizontal="right" vertical="center"/>
    </xf>
    <xf numFmtId="172" fontId="0" fillId="0" borderId="1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9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0" fontId="0" fillId="4" borderId="4" xfId="0" applyFill="1" applyBorder="1" applyAlignment="1">
      <alignment horizontal="right"/>
    </xf>
    <xf numFmtId="0" fontId="5" fillId="4" borderId="4" xfId="0" applyFont="1" applyFill="1" applyBorder="1" applyAlignment="1">
      <alignment horizontal="right"/>
    </xf>
    <xf numFmtId="0" fontId="9" fillId="4" borderId="4" xfId="0" applyFont="1" applyFill="1" applyBorder="1" applyAlignment="1">
      <alignment horizontal="right"/>
    </xf>
    <xf numFmtId="0" fontId="3" fillId="5" borderId="13" xfId="0" applyFont="1" applyFill="1" applyBorder="1" applyAlignment="1">
      <alignment horizontal="centerContinuous" vertical="center"/>
    </xf>
    <xf numFmtId="0" fontId="7" fillId="7" borderId="0" xfId="0" applyFont="1" applyFill="1" applyBorder="1" applyAlignment="1">
      <alignment vertical="center"/>
    </xf>
    <xf numFmtId="0" fontId="7" fillId="3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vertical="center"/>
    </xf>
    <xf numFmtId="179" fontId="12" fillId="0" borderId="2" xfId="0" applyNumberFormat="1" applyFont="1" applyBorder="1" applyAlignment="1">
      <alignment horizontal="right" vertical="center"/>
    </xf>
    <xf numFmtId="0" fontId="0" fillId="5" borderId="61" xfId="0" applyFill="1" applyBorder="1" applyAlignment="1">
      <alignment horizontal="center" vertical="center"/>
    </xf>
    <xf numFmtId="0" fontId="0" fillId="5" borderId="62" xfId="0" applyFill="1" applyBorder="1" applyAlignment="1">
      <alignment horizontal="center" vertical="center"/>
    </xf>
    <xf numFmtId="204" fontId="12" fillId="5" borderId="23" xfId="2" applyNumberFormat="1" applyFont="1" applyFill="1" applyBorder="1" applyAlignment="1">
      <alignment horizontal="right" vertical="center"/>
    </xf>
    <xf numFmtId="179" fontId="12" fillId="0" borderId="5" xfId="0" applyNumberFormat="1" applyFont="1" applyBorder="1" applyAlignment="1">
      <alignment horizontal="right" vertical="center"/>
    </xf>
    <xf numFmtId="204" fontId="12" fillId="5" borderId="63" xfId="2" applyNumberFormat="1" applyFont="1" applyFill="1" applyBorder="1" applyAlignment="1">
      <alignment horizontal="right" vertical="center"/>
    </xf>
    <xf numFmtId="179" fontId="12" fillId="0" borderId="30" xfId="0" applyNumberFormat="1" applyFont="1" applyBorder="1" applyAlignment="1">
      <alignment horizontal="right" vertical="center"/>
    </xf>
    <xf numFmtId="204" fontId="12" fillId="5" borderId="29" xfId="2" applyNumberFormat="1" applyFont="1" applyFill="1" applyBorder="1" applyAlignment="1">
      <alignment horizontal="right" vertical="center"/>
    </xf>
    <xf numFmtId="0" fontId="5" fillId="5" borderId="64" xfId="0" applyFont="1" applyFill="1" applyBorder="1" applyAlignment="1">
      <alignment horizontal="center" vertical="center"/>
    </xf>
    <xf numFmtId="179" fontId="12" fillId="0" borderId="38" xfId="0" applyNumberFormat="1" applyFont="1" applyBorder="1" applyAlignment="1">
      <alignment horizontal="right" vertical="center"/>
    </xf>
    <xf numFmtId="0" fontId="0" fillId="5" borderId="40" xfId="0" applyFill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5" fillId="5" borderId="65" xfId="0" applyFont="1" applyFill="1" applyBorder="1" applyAlignment="1">
      <alignment horizontal="center" vertical="center"/>
    </xf>
    <xf numFmtId="179" fontId="12" fillId="0" borderId="43" xfId="0" applyNumberFormat="1" applyFont="1" applyBorder="1" applyAlignment="1">
      <alignment horizontal="right" vertical="center"/>
    </xf>
    <xf numFmtId="179" fontId="12" fillId="0" borderId="50" xfId="0" applyNumberFormat="1" applyFont="1" applyBorder="1" applyAlignment="1">
      <alignment horizontal="right" vertical="center"/>
    </xf>
    <xf numFmtId="179" fontId="12" fillId="0" borderId="44" xfId="0" applyNumberFormat="1" applyFont="1" applyBorder="1" applyAlignment="1">
      <alignment horizontal="right" vertical="center"/>
    </xf>
    <xf numFmtId="190" fontId="12" fillId="0" borderId="48" xfId="0" applyNumberFormat="1" applyFont="1" applyBorder="1" applyAlignment="1">
      <alignment horizontal="right" vertical="center"/>
    </xf>
    <xf numFmtId="190" fontId="12" fillId="0" borderId="48" xfId="0" applyNumberFormat="1" applyFont="1" applyBorder="1" applyAlignment="1">
      <alignment horizontal="centerContinuous" vertical="center"/>
    </xf>
    <xf numFmtId="190" fontId="12" fillId="0" borderId="55" xfId="0" applyNumberFormat="1" applyFont="1" applyBorder="1" applyAlignment="1">
      <alignment horizontal="right" vertical="center"/>
    </xf>
    <xf numFmtId="0" fontId="0" fillId="5" borderId="55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  <xf numFmtId="0" fontId="0" fillId="5" borderId="63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9" fillId="7" borderId="13" xfId="0" applyFont="1" applyFill="1" applyBorder="1"/>
    <xf numFmtId="0" fontId="9" fillId="5" borderId="4" xfId="0" applyFont="1" applyFill="1" applyBorder="1" applyAlignment="1">
      <alignment vertical="center"/>
    </xf>
    <xf numFmtId="0" fontId="9" fillId="5" borderId="3" xfId="0" applyFont="1" applyFill="1" applyBorder="1" applyAlignment="1">
      <alignment vertical="center"/>
    </xf>
    <xf numFmtId="1" fontId="0" fillId="0" borderId="0" xfId="0" applyNumberFormat="1"/>
    <xf numFmtId="1" fontId="0" fillId="0" borderId="0" xfId="0" applyNumberFormat="1" applyFill="1"/>
    <xf numFmtId="0" fontId="0" fillId="5" borderId="32" xfId="0" applyFill="1" applyBorder="1" applyAlignment="1">
      <alignment horizontal="centerContinuous" vertical="center"/>
    </xf>
    <xf numFmtId="205" fontId="0" fillId="0" borderId="43" xfId="0" applyNumberFormat="1" applyBorder="1" applyAlignment="1">
      <alignment horizontal="centerContinuous" vertical="center"/>
    </xf>
    <xf numFmtId="205" fontId="0" fillId="0" borderId="44" xfId="0" applyNumberFormat="1" applyBorder="1" applyAlignment="1">
      <alignment horizontal="centerContinuous" vertical="center"/>
    </xf>
    <xf numFmtId="0" fontId="0" fillId="5" borderId="17" xfId="0" applyFill="1" applyBorder="1" applyAlignment="1">
      <alignment horizontal="centerContinuous" vertical="center"/>
    </xf>
    <xf numFmtId="0" fontId="0" fillId="0" borderId="66" xfId="0" applyBorder="1"/>
    <xf numFmtId="0" fontId="0" fillId="5" borderId="66" xfId="0" applyFill="1" applyBorder="1" applyAlignment="1">
      <alignment vertical="center"/>
    </xf>
    <xf numFmtId="0" fontId="0" fillId="0" borderId="36" xfId="0" applyBorder="1"/>
    <xf numFmtId="0" fontId="0" fillId="0" borderId="67" xfId="0" applyBorder="1"/>
    <xf numFmtId="0" fontId="0" fillId="0" borderId="37" xfId="0" applyBorder="1"/>
    <xf numFmtId="0" fontId="0" fillId="0" borderId="68" xfId="0" applyBorder="1"/>
    <xf numFmtId="0" fontId="0" fillId="0" borderId="69" xfId="0" applyBorder="1"/>
    <xf numFmtId="0" fontId="0" fillId="0" borderId="32" xfId="0" applyBorder="1"/>
    <xf numFmtId="177" fontId="0" fillId="0" borderId="10" xfId="0" applyNumberFormat="1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77" fontId="0" fillId="0" borderId="18" xfId="0" applyNumberFormat="1" applyBorder="1" applyAlignment="1">
      <alignment horizontal="right" vertical="center"/>
    </xf>
    <xf numFmtId="177" fontId="0" fillId="0" borderId="36" xfId="0" applyNumberFormat="1" applyBorder="1" applyAlignment="1">
      <alignment horizontal="right" vertical="center"/>
    </xf>
    <xf numFmtId="177" fontId="0" fillId="0" borderId="68" xfId="0" applyNumberFormat="1" applyBorder="1" applyAlignment="1">
      <alignment horizontal="right" vertical="center"/>
    </xf>
    <xf numFmtId="205" fontId="0" fillId="0" borderId="68" xfId="0" applyNumberFormat="1" applyBorder="1" applyAlignment="1">
      <alignment horizontal="centerContinuous" vertical="center"/>
    </xf>
    <xf numFmtId="205" fontId="0" fillId="0" borderId="37" xfId="0" applyNumberFormat="1" applyBorder="1" applyAlignment="1">
      <alignment horizontal="centerContinuous" vertical="center"/>
    </xf>
    <xf numFmtId="0" fontId="3" fillId="7" borderId="13" xfId="0" applyFont="1" applyFill="1" applyBorder="1"/>
    <xf numFmtId="0" fontId="3" fillId="7" borderId="11" xfId="0" applyFont="1" applyFill="1" applyBorder="1"/>
    <xf numFmtId="0" fontId="3" fillId="7" borderId="1" xfId="0" applyFont="1" applyFill="1" applyBorder="1"/>
    <xf numFmtId="0" fontId="3" fillId="7" borderId="2" xfId="0" applyFont="1" applyFill="1" applyBorder="1"/>
    <xf numFmtId="0" fontId="0" fillId="7" borderId="6" xfId="0" applyFill="1" applyBorder="1"/>
    <xf numFmtId="0" fontId="3" fillId="7" borderId="10" xfId="0" applyFont="1" applyFill="1" applyBorder="1" applyAlignment="1">
      <alignment horizontal="center" vertical="center"/>
    </xf>
    <xf numFmtId="0" fontId="9" fillId="7" borderId="15" xfId="0" applyFont="1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180" fontId="0" fillId="7" borderId="2" xfId="0" applyNumberFormat="1" applyFill="1" applyBorder="1" applyAlignment="1">
      <alignment horizontal="right" vertical="center"/>
    </xf>
    <xf numFmtId="173" fontId="3" fillId="7" borderId="2" xfId="0" applyNumberFormat="1" applyFont="1" applyFill="1" applyBorder="1" applyAlignment="1">
      <alignment horizontal="right" vertical="center"/>
    </xf>
    <xf numFmtId="173" fontId="0" fillId="7" borderId="2" xfId="0" applyNumberFormat="1" applyFill="1" applyBorder="1" applyAlignment="1">
      <alignment horizontal="right" vertical="center"/>
    </xf>
    <xf numFmtId="0" fontId="9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87" fontId="0" fillId="0" borderId="15" xfId="0" applyNumberFormat="1" applyBorder="1" applyAlignment="1">
      <alignment horizontal="centerContinuous" vertical="center"/>
    </xf>
    <xf numFmtId="187" fontId="0" fillId="0" borderId="3" xfId="0" applyNumberFormat="1" applyBorder="1" applyAlignment="1">
      <alignment horizontal="centerContinuous" vertical="center"/>
    </xf>
    <xf numFmtId="180" fontId="0" fillId="0" borderId="0" xfId="0" applyNumberFormat="1" applyFill="1" applyBorder="1" applyAlignment="1">
      <alignment vertical="center"/>
    </xf>
    <xf numFmtId="180" fontId="0" fillId="0" borderId="14" xfId="0" applyNumberFormat="1" applyBorder="1" applyAlignment="1">
      <alignment horizontal="right"/>
    </xf>
    <xf numFmtId="174" fontId="1" fillId="4" borderId="4" xfId="0" applyNumberFormat="1" applyFont="1" applyFill="1" applyBorder="1" applyAlignment="1">
      <alignment horizontal="right"/>
    </xf>
    <xf numFmtId="174" fontId="5" fillId="4" borderId="4" xfId="0" applyNumberFormat="1" applyFont="1" applyFill="1" applyBorder="1" applyAlignment="1">
      <alignment horizontal="right"/>
    </xf>
    <xf numFmtId="178" fontId="0" fillId="0" borderId="8" xfId="0" applyNumberFormat="1" applyBorder="1" applyAlignment="1">
      <alignment horizontal="right"/>
    </xf>
    <xf numFmtId="178" fontId="5" fillId="0" borderId="4" xfId="0" applyNumberFormat="1" applyFont="1" applyBorder="1" applyAlignment="1">
      <alignment horizontal="right"/>
    </xf>
    <xf numFmtId="0" fontId="22" fillId="5" borderId="13" xfId="0" applyFont="1" applyFill="1" applyBorder="1" applyAlignment="1">
      <alignment vertical="center"/>
    </xf>
    <xf numFmtId="0" fontId="22" fillId="5" borderId="3" xfId="0" applyFont="1" applyFill="1" applyBorder="1" applyAlignment="1">
      <alignment horizontal="centerContinuous" vertical="center"/>
    </xf>
    <xf numFmtId="0" fontId="22" fillId="5" borderId="24" xfId="0" applyFont="1" applyFill="1" applyBorder="1" applyAlignment="1">
      <alignment horizontal="centerContinuous" vertical="center"/>
    </xf>
    <xf numFmtId="0" fontId="22" fillId="5" borderId="4" xfId="0" applyFont="1" applyFill="1" applyBorder="1" applyAlignment="1">
      <alignment horizontal="centerContinuous" vertical="center"/>
    </xf>
    <xf numFmtId="0" fontId="22" fillId="5" borderId="1" xfId="0" applyFont="1" applyFill="1" applyBorder="1" applyAlignment="1">
      <alignment vertical="center"/>
    </xf>
    <xf numFmtId="0" fontId="22" fillId="5" borderId="4" xfId="0" applyFont="1" applyFill="1" applyBorder="1" applyAlignment="1">
      <alignment horizontal="center" vertical="center"/>
    </xf>
    <xf numFmtId="0" fontId="22" fillId="5" borderId="22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22" fillId="0" borderId="12" xfId="0" applyFont="1" applyBorder="1" applyAlignment="1">
      <alignment vertical="center"/>
    </xf>
    <xf numFmtId="173" fontId="22" fillId="0" borderId="4" xfId="0" applyNumberFormat="1" applyFont="1" applyBorder="1" applyAlignment="1">
      <alignment horizontal="right" vertical="center"/>
    </xf>
    <xf numFmtId="173" fontId="22" fillId="0" borderId="22" xfId="0" applyNumberFormat="1" applyFont="1" applyBorder="1" applyAlignment="1">
      <alignment horizontal="right" vertical="center"/>
    </xf>
    <xf numFmtId="176" fontId="22" fillId="0" borderId="8" xfId="0" applyNumberFormat="1" applyFont="1" applyBorder="1" applyAlignment="1">
      <alignment horizontal="right" vertical="center"/>
    </xf>
    <xf numFmtId="173" fontId="22" fillId="0" borderId="8" xfId="0" applyNumberFormat="1" applyFont="1" applyBorder="1" applyAlignment="1">
      <alignment horizontal="right" vertical="center"/>
    </xf>
    <xf numFmtId="0" fontId="22" fillId="0" borderId="5" xfId="0" applyFont="1" applyBorder="1" applyAlignment="1">
      <alignment vertical="center"/>
    </xf>
    <xf numFmtId="173" fontId="22" fillId="0" borderId="21" xfId="0" applyNumberFormat="1" applyFont="1" applyBorder="1" applyAlignment="1">
      <alignment horizontal="right" vertical="center"/>
    </xf>
    <xf numFmtId="173" fontId="22" fillId="0" borderId="28" xfId="0" applyNumberFormat="1" applyFont="1" applyBorder="1" applyAlignment="1">
      <alignment horizontal="right" vertical="center"/>
    </xf>
    <xf numFmtId="176" fontId="22" fillId="0" borderId="21" xfId="0" applyNumberFormat="1" applyFont="1" applyBorder="1" applyAlignment="1">
      <alignment horizontal="right" vertical="center"/>
    </xf>
    <xf numFmtId="173" fontId="7" fillId="5" borderId="8" xfId="0" applyNumberFormat="1" applyFont="1" applyFill="1" applyBorder="1" applyAlignment="1">
      <alignment horizontal="right" vertical="center"/>
    </xf>
    <xf numFmtId="173" fontId="22" fillId="5" borderId="8" xfId="0" applyNumberFormat="1" applyFont="1" applyFill="1" applyBorder="1" applyAlignment="1">
      <alignment horizontal="right" vertical="center"/>
    </xf>
    <xf numFmtId="173" fontId="22" fillId="5" borderId="22" xfId="0" applyNumberFormat="1" applyFont="1" applyFill="1" applyBorder="1" applyAlignment="1">
      <alignment horizontal="right" vertical="center"/>
    </xf>
    <xf numFmtId="176" fontId="22" fillId="5" borderId="8" xfId="0" applyNumberFormat="1" applyFont="1" applyFill="1" applyBorder="1" applyAlignment="1">
      <alignment horizontal="right" vertical="center"/>
    </xf>
    <xf numFmtId="9" fontId="0" fillId="0" borderId="12" xfId="0" applyNumberFormat="1" applyBorder="1" applyAlignment="1">
      <alignment horizontal="center" vertical="center"/>
    </xf>
    <xf numFmtId="9" fontId="0" fillId="0" borderId="9" xfId="0" applyNumberFormat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6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15" xfId="0" applyFont="1" applyFill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7" fontId="3" fillId="0" borderId="15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15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5" borderId="3" xfId="0" applyFill="1" applyBorder="1" applyAlignment="1">
      <alignment horizontal="center" vertical="center"/>
    </xf>
    <xf numFmtId="200" fontId="0" fillId="0" borderId="3" xfId="0" applyNumberFormat="1" applyFill="1" applyBorder="1" applyAlignment="1">
      <alignment horizontal="center" vertical="center"/>
    </xf>
    <xf numFmtId="200" fontId="0" fillId="0" borderId="15" xfId="0" applyNumberFormat="1" applyFill="1" applyBorder="1" applyAlignment="1">
      <alignment horizontal="center" vertical="center"/>
    </xf>
    <xf numFmtId="4" fontId="0" fillId="0" borderId="3" xfId="0" applyNumberFormat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186" fontId="0" fillId="0" borderId="3" xfId="0" applyNumberFormat="1" applyBorder="1" applyAlignment="1">
      <alignment horizontal="center" vertical="center"/>
    </xf>
    <xf numFmtId="186" fontId="0" fillId="0" borderId="10" xfId="0" applyNumberFormat="1" applyBorder="1" applyAlignment="1">
      <alignment horizontal="center" vertical="center"/>
    </xf>
    <xf numFmtId="186" fontId="0" fillId="0" borderId="15" xfId="0" applyNumberFormat="1" applyBorder="1" applyAlignment="1">
      <alignment horizontal="center" vertical="center"/>
    </xf>
    <xf numFmtId="0" fontId="0" fillId="7" borderId="3" xfId="0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0" fontId="9" fillId="7" borderId="15" xfId="0" applyFont="1" applyFill="1" applyBorder="1" applyAlignment="1">
      <alignment horizontal="center"/>
    </xf>
    <xf numFmtId="186" fontId="0" fillId="0" borderId="3" xfId="0" applyNumberFormat="1" applyBorder="1" applyAlignment="1">
      <alignment vertical="center"/>
    </xf>
    <xf numFmtId="0" fontId="0" fillId="0" borderId="10" xfId="0" applyBorder="1"/>
    <xf numFmtId="0" fontId="0" fillId="0" borderId="15" xfId="0" applyBorder="1"/>
    <xf numFmtId="173" fontId="0" fillId="7" borderId="3" xfId="0" applyNumberFormat="1" applyFill="1" applyBorder="1" applyAlignment="1">
      <alignment horizontal="center" vertical="center"/>
    </xf>
    <xf numFmtId="173" fontId="0" fillId="7" borderId="10" xfId="0" applyNumberFormat="1" applyFill="1" applyBorder="1" applyAlignment="1">
      <alignment horizontal="center" vertical="center"/>
    </xf>
    <xf numFmtId="173" fontId="0" fillId="7" borderId="15" xfId="0" applyNumberFormat="1" applyFill="1" applyBorder="1" applyAlignment="1">
      <alignment horizontal="center" vertical="center"/>
    </xf>
    <xf numFmtId="186" fontId="0" fillId="0" borderId="12" xfId="0" applyNumberFormat="1" applyBorder="1" applyAlignment="1">
      <alignment horizontal="center" vertical="center"/>
    </xf>
    <xf numFmtId="186" fontId="0" fillId="0" borderId="0" xfId="0" applyNumberFormat="1" applyBorder="1" applyAlignment="1">
      <alignment horizontal="center" vertical="center"/>
    </xf>
    <xf numFmtId="186" fontId="0" fillId="0" borderId="9" xfId="0" applyNumberFormat="1" applyBorder="1" applyAlignment="1">
      <alignment horizontal="center" vertical="center"/>
    </xf>
    <xf numFmtId="0" fontId="19" fillId="7" borderId="13" xfId="0" applyFont="1" applyFill="1" applyBorder="1" applyAlignment="1">
      <alignment horizontal="left" vertical="center"/>
    </xf>
    <xf numFmtId="0" fontId="19" fillId="7" borderId="11" xfId="0" applyFont="1" applyFill="1" applyBorder="1" applyAlignment="1">
      <alignment horizontal="left" vertical="center"/>
    </xf>
    <xf numFmtId="0" fontId="19" fillId="7" borderId="39" xfId="0" applyFont="1" applyFill="1" applyBorder="1" applyAlignment="1">
      <alignment horizontal="left" vertical="center"/>
    </xf>
    <xf numFmtId="0" fontId="19" fillId="7" borderId="1" xfId="0" applyFont="1" applyFill="1" applyBorder="1" applyAlignment="1">
      <alignment horizontal="left" vertical="center"/>
    </xf>
    <xf numFmtId="0" fontId="19" fillId="7" borderId="2" xfId="0" applyFont="1" applyFill="1" applyBorder="1" applyAlignment="1">
      <alignment horizontal="left" vertical="center"/>
    </xf>
    <xf numFmtId="0" fontId="19" fillId="7" borderId="6" xfId="0" applyFont="1" applyFill="1" applyBorder="1" applyAlignment="1">
      <alignment horizontal="left" vertical="center"/>
    </xf>
    <xf numFmtId="0" fontId="5" fillId="4" borderId="12" xfId="0" applyFont="1" applyFill="1" applyBorder="1" applyAlignment="1">
      <alignment horizontal="right"/>
    </xf>
    <xf numFmtId="0" fontId="5" fillId="4" borderId="9" xfId="0" applyFont="1" applyFill="1" applyBorder="1" applyAlignment="1">
      <alignment horizontal="right"/>
    </xf>
    <xf numFmtId="0" fontId="9" fillId="4" borderId="12" xfId="0" applyFont="1" applyFill="1" applyBorder="1" applyAlignment="1">
      <alignment horizontal="right"/>
    </xf>
    <xf numFmtId="0" fontId="9" fillId="4" borderId="9" xfId="0" applyFont="1" applyFill="1" applyBorder="1" applyAlignment="1">
      <alignment horizontal="right"/>
    </xf>
    <xf numFmtId="0" fontId="5" fillId="7" borderId="3" xfId="0" applyFont="1" applyFill="1" applyBorder="1" applyAlignment="1">
      <alignment horizontal="right"/>
    </xf>
    <xf numFmtId="0" fontId="5" fillId="7" borderId="15" xfId="0" applyFont="1" applyFill="1" applyBorder="1" applyAlignment="1">
      <alignment horizontal="right"/>
    </xf>
    <xf numFmtId="0" fontId="5" fillId="0" borderId="1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4" borderId="13" xfId="0" applyFill="1" applyBorder="1" applyAlignment="1">
      <alignment horizontal="left"/>
    </xf>
    <xf numFmtId="0" fontId="0" fillId="4" borderId="39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39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1" xfId="0" applyBorder="1" applyAlignment="1">
      <alignment horizontal="left"/>
    </xf>
    <xf numFmtId="191" fontId="0" fillId="0" borderId="3" xfId="0" applyNumberFormat="1" applyBorder="1" applyAlignment="1">
      <alignment horizontal="center" vertical="center"/>
    </xf>
    <xf numFmtId="191" fontId="0" fillId="0" borderId="10" xfId="0" applyNumberFormat="1" applyBorder="1" applyAlignment="1">
      <alignment horizontal="center" vertical="center"/>
    </xf>
    <xf numFmtId="191" fontId="0" fillId="0" borderId="15" xfId="0" applyNumberFormat="1" applyBorder="1" applyAlignment="1">
      <alignment horizontal="center" vertical="center"/>
    </xf>
    <xf numFmtId="191" fontId="0" fillId="0" borderId="41" xfId="0" applyNumberFormat="1" applyBorder="1" applyAlignment="1">
      <alignment horizontal="center" vertical="center"/>
    </xf>
    <xf numFmtId="191" fontId="0" fillId="0" borderId="19" xfId="0" applyNumberFormat="1" applyBorder="1" applyAlignment="1">
      <alignment horizontal="center" vertical="center"/>
    </xf>
    <xf numFmtId="191" fontId="0" fillId="0" borderId="20" xfId="0" applyNumberFormat="1" applyBorder="1" applyAlignment="1">
      <alignment horizontal="center" vertical="center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A6D7F3"/>
      <rgbColor rgb="00A7A7A7"/>
      <rgbColor rgb="002AACE6"/>
      <rgbColor rgb="00E1E1E1"/>
      <rgbColor rgb="0055B7E9"/>
      <rgbColor rgb="006E6E6E"/>
      <rgbColor rgb="0000A0DD"/>
      <rgbColor rgb="00BEBEBE"/>
      <rgbColor rgb="00377898"/>
      <rgbColor rgb="00C3D8E5"/>
      <rgbColor rgb="0073C2ED"/>
      <rgbColor rgb="00828282"/>
      <rgbColor rgb="008ECDF0"/>
      <rgbColor rgb="00FFFFFF"/>
      <rgbColor rgb="00FFFFFF"/>
      <rgbColor rgb="00FFFFFF"/>
      <rgbColor rgb="00D4EBF9"/>
      <rgbColor rgb="00BEE1F6"/>
      <rgbColor rgb="00A6D7F3"/>
      <rgbColor rgb="008ECDF0"/>
      <rgbColor rgb="0073C2ED"/>
      <rgbColor rgb="0055B7E9"/>
      <rgbColor rgb="002AACE6"/>
      <rgbColor rgb="00BEE1F6"/>
      <rgbColor rgb="0000A5E2"/>
      <rgbColor rgb="0000A0DD"/>
      <rgbColor rgb="00000000"/>
      <rgbColor rgb="00434343"/>
      <rgbColor rgb="00777777"/>
      <rgbColor rgb="00A7A7A7"/>
      <rgbColor rgb="00D4D4D4"/>
      <rgbColor rgb="00FFFFFF"/>
      <rgbColor rgb="00C3CFD2"/>
      <rgbColor rgb="00C3D8E5"/>
      <rgbColor rgb="009EBBCD"/>
      <rgbColor rgb="0099C5DF"/>
      <rgbColor rgb="004698C2"/>
      <rgbColor rgb="00377898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3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16684327332099"/>
          <c:y val="4.3775649794801641E-2"/>
          <c:w val="0.8715292553867855"/>
          <c:h val="0.85088919288645692"/>
        </c:manualLayout>
      </c:layout>
      <c:lineChart>
        <c:grouping val="standard"/>
        <c:varyColors val="0"/>
        <c:ser>
          <c:idx val="0"/>
          <c:order val="0"/>
          <c:tx>
            <c:strRef>
              <c:f>'Titelbl(Z)'!$B$1</c:f>
              <c:strCache>
                <c:ptCount val="1"/>
                <c:pt idx="0">
                  <c:v>Einwohner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'Titelbl(Z)'!$A$4:$A$53</c:f>
              <c:numCache>
                <c:formatCode>General</c:formatCode>
                <c:ptCount val="50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</c:numCache>
            </c:numRef>
          </c:cat>
          <c:val>
            <c:numRef>
              <c:f>'Titelbl(Z)'!$B$4:$B$53</c:f>
              <c:numCache>
                <c:formatCode>#,##0\ \ \ \ </c:formatCode>
                <c:ptCount val="50"/>
                <c:pt idx="0">
                  <c:v>5306</c:v>
                </c:pt>
                <c:pt idx="1">
                  <c:v>5649</c:v>
                </c:pt>
                <c:pt idx="2">
                  <c:v>6128</c:v>
                </c:pt>
                <c:pt idx="3">
                  <c:v>6566</c:v>
                </c:pt>
                <c:pt idx="4">
                  <c:v>6839</c:v>
                </c:pt>
                <c:pt idx="5">
                  <c:v>7244</c:v>
                </c:pt>
                <c:pt idx="6">
                  <c:v>7692</c:v>
                </c:pt>
                <c:pt idx="7">
                  <c:v>7996</c:v>
                </c:pt>
                <c:pt idx="8">
                  <c:v>8439</c:v>
                </c:pt>
                <c:pt idx="9">
                  <c:v>8959</c:v>
                </c:pt>
                <c:pt idx="10">
                  <c:v>9148</c:v>
                </c:pt>
                <c:pt idx="11">
                  <c:v>9249</c:v>
                </c:pt>
                <c:pt idx="12">
                  <c:v>9666</c:v>
                </c:pt>
                <c:pt idx="13">
                  <c:v>9928</c:v>
                </c:pt>
                <c:pt idx="14">
                  <c:v>10178</c:v>
                </c:pt>
                <c:pt idx="15">
                  <c:v>10717</c:v>
                </c:pt>
                <c:pt idx="16">
                  <c:v>11115</c:v>
                </c:pt>
                <c:pt idx="17">
                  <c:v>12073</c:v>
                </c:pt>
                <c:pt idx="18">
                  <c:v>12650</c:v>
                </c:pt>
                <c:pt idx="19">
                  <c:v>12667</c:v>
                </c:pt>
                <c:pt idx="20">
                  <c:v>11877</c:v>
                </c:pt>
                <c:pt idx="21">
                  <c:v>11475</c:v>
                </c:pt>
                <c:pt idx="22">
                  <c:v>11591</c:v>
                </c:pt>
                <c:pt idx="23">
                  <c:v>11518</c:v>
                </c:pt>
                <c:pt idx="24">
                  <c:v>11456</c:v>
                </c:pt>
                <c:pt idx="25">
                  <c:v>11422</c:v>
                </c:pt>
                <c:pt idx="26">
                  <c:v>11403</c:v>
                </c:pt>
                <c:pt idx="27">
                  <c:v>11551</c:v>
                </c:pt>
                <c:pt idx="28">
                  <c:v>11412</c:v>
                </c:pt>
                <c:pt idx="29">
                  <c:v>11381</c:v>
                </c:pt>
                <c:pt idx="30">
                  <c:v>11618</c:v>
                </c:pt>
                <c:pt idx="31">
                  <c:v>11760</c:v>
                </c:pt>
                <c:pt idx="32">
                  <c:v>11723</c:v>
                </c:pt>
                <c:pt idx="33">
                  <c:v>11750</c:v>
                </c:pt>
                <c:pt idx="34">
                  <c:v>11730</c:v>
                </c:pt>
                <c:pt idx="35">
                  <c:v>11725</c:v>
                </c:pt>
                <c:pt idx="36">
                  <c:v>11942</c:v>
                </c:pt>
                <c:pt idx="37">
                  <c:v>12286</c:v>
                </c:pt>
                <c:pt idx="38">
                  <c:v>12270</c:v>
                </c:pt>
                <c:pt idx="39">
                  <c:v>12183</c:v>
                </c:pt>
                <c:pt idx="40">
                  <c:v>11714</c:v>
                </c:pt>
                <c:pt idx="41">
                  <c:v>11677</c:v>
                </c:pt>
                <c:pt idx="42">
                  <c:v>11406</c:v>
                </c:pt>
                <c:pt idx="43">
                  <c:v>11437</c:v>
                </c:pt>
                <c:pt idx="44">
                  <c:v>11480</c:v>
                </c:pt>
                <c:pt idx="45">
                  <c:v>11816</c:v>
                </c:pt>
                <c:pt idx="46">
                  <c:v>12174</c:v>
                </c:pt>
                <c:pt idx="47">
                  <c:v>12368</c:v>
                </c:pt>
                <c:pt idx="48">
                  <c:v>12716</c:v>
                </c:pt>
                <c:pt idx="49">
                  <c:v>13128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1E1-403E-94F9-D1DB42511246}"/>
            </c:ext>
          </c:extLst>
        </c:ser>
        <c:ser>
          <c:idx val="1"/>
          <c:order val="1"/>
          <c:tx>
            <c:strRef>
              <c:f>'Titelbl(Z)'!$C$1</c:f>
              <c:strCache>
                <c:ptCount val="1"/>
                <c:pt idx="0">
                  <c:v>Wohnungen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'Titelbl(Z)'!$A$4:$A$53</c:f>
              <c:numCache>
                <c:formatCode>General</c:formatCode>
                <c:ptCount val="50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</c:numCache>
            </c:numRef>
          </c:cat>
          <c:val>
            <c:numRef>
              <c:f>'Titelbl(Z)'!$C$3:$C$52</c:f>
              <c:numCache>
                <c:formatCode>#,##0\ \ \ \ </c:formatCode>
                <c:ptCount val="50"/>
                <c:pt idx="0">
                  <c:v>1277</c:v>
                </c:pt>
                <c:pt idx="1">
                  <c:v>1577</c:v>
                </c:pt>
                <c:pt idx="2">
                  <c:v>1785</c:v>
                </c:pt>
                <c:pt idx="3">
                  <c:v>1910</c:v>
                </c:pt>
                <c:pt idx="4">
                  <c:v>2020</c:v>
                </c:pt>
                <c:pt idx="5">
                  <c:v>2126</c:v>
                </c:pt>
                <c:pt idx="6">
                  <c:v>2206</c:v>
                </c:pt>
                <c:pt idx="7">
                  <c:v>2431</c:v>
                </c:pt>
                <c:pt idx="8">
                  <c:v>2674</c:v>
                </c:pt>
                <c:pt idx="9">
                  <c:v>2791</c:v>
                </c:pt>
                <c:pt idx="10">
                  <c:v>2974</c:v>
                </c:pt>
                <c:pt idx="11">
                  <c:v>3100</c:v>
                </c:pt>
                <c:pt idx="12">
                  <c:v>3250</c:v>
                </c:pt>
                <c:pt idx="13">
                  <c:v>3580</c:v>
                </c:pt>
                <c:pt idx="14">
                  <c:v>3730</c:v>
                </c:pt>
                <c:pt idx="15">
                  <c:v>3960</c:v>
                </c:pt>
                <c:pt idx="16">
                  <c:v>4190</c:v>
                </c:pt>
                <c:pt idx="17">
                  <c:v>4470</c:v>
                </c:pt>
                <c:pt idx="18">
                  <c:v>4700</c:v>
                </c:pt>
                <c:pt idx="19">
                  <c:v>4900</c:v>
                </c:pt>
                <c:pt idx="20">
                  <c:v>5150</c:v>
                </c:pt>
                <c:pt idx="21">
                  <c:v>5150</c:v>
                </c:pt>
                <c:pt idx="22">
                  <c:v>5150</c:v>
                </c:pt>
                <c:pt idx="23">
                  <c:v>5150</c:v>
                </c:pt>
                <c:pt idx="24">
                  <c:v>5150</c:v>
                </c:pt>
                <c:pt idx="25">
                  <c:v>5150</c:v>
                </c:pt>
                <c:pt idx="26">
                  <c:v>5150</c:v>
                </c:pt>
                <c:pt idx="27">
                  <c:v>5150</c:v>
                </c:pt>
                <c:pt idx="28">
                  <c:v>5072</c:v>
                </c:pt>
                <c:pt idx="29">
                  <c:v>5131</c:v>
                </c:pt>
                <c:pt idx="30">
                  <c:v>5205</c:v>
                </c:pt>
                <c:pt idx="31">
                  <c:v>5350</c:v>
                </c:pt>
                <c:pt idx="32">
                  <c:v>5560</c:v>
                </c:pt>
                <c:pt idx="33">
                  <c:v>5603</c:v>
                </c:pt>
                <c:pt idx="34">
                  <c:v>5657</c:v>
                </c:pt>
                <c:pt idx="35">
                  <c:v>5684</c:v>
                </c:pt>
                <c:pt idx="36">
                  <c:v>5717</c:v>
                </c:pt>
                <c:pt idx="37">
                  <c:v>5799</c:v>
                </c:pt>
                <c:pt idx="38">
                  <c:v>5892</c:v>
                </c:pt>
                <c:pt idx="39">
                  <c:v>5948</c:v>
                </c:pt>
                <c:pt idx="40">
                  <c:v>5960</c:v>
                </c:pt>
                <c:pt idx="41">
                  <c:v>5985</c:v>
                </c:pt>
                <c:pt idx="42">
                  <c:v>5995</c:v>
                </c:pt>
                <c:pt idx="43">
                  <c:v>6009</c:v>
                </c:pt>
                <c:pt idx="44">
                  <c:v>6062</c:v>
                </c:pt>
                <c:pt idx="45">
                  <c:v>6106</c:v>
                </c:pt>
                <c:pt idx="46">
                  <c:v>6237</c:v>
                </c:pt>
                <c:pt idx="47">
                  <c:v>6295</c:v>
                </c:pt>
                <c:pt idx="48">
                  <c:v>6331</c:v>
                </c:pt>
                <c:pt idx="49">
                  <c:v>6385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1E1-403E-94F9-D1DB42511246}"/>
            </c:ext>
          </c:extLst>
        </c:ser>
        <c:ser>
          <c:idx val="2"/>
          <c:order val="2"/>
          <c:tx>
            <c:strRef>
              <c:f>'Titelbl(Z)'!$D$1</c:f>
              <c:strCache>
                <c:ptCount val="1"/>
                <c:pt idx="0">
                  <c:v>Steuereinnahmen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'Titelbl(Z)'!$A$4:$A$53</c:f>
              <c:numCache>
                <c:formatCode>General</c:formatCode>
                <c:ptCount val="50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</c:numCache>
            </c:numRef>
          </c:cat>
          <c:val>
            <c:numRef>
              <c:f>'Titelbl(Z)'!$D$3:$D$52</c:f>
              <c:numCache>
                <c:formatCode>#,##0\ </c:formatCode>
                <c:ptCount val="50"/>
                <c:pt idx="18">
                  <c:v>528.55330000000004</c:v>
                </c:pt>
                <c:pt idx="19">
                  <c:v>675.3981</c:v>
                </c:pt>
                <c:pt idx="20">
                  <c:v>848.48090000000002</c:v>
                </c:pt>
                <c:pt idx="21">
                  <c:v>1124.3775000000001</c:v>
                </c:pt>
                <c:pt idx="22">
                  <c:v>1308.7846</c:v>
                </c:pt>
                <c:pt idx="23">
                  <c:v>1345.1451999999999</c:v>
                </c:pt>
                <c:pt idx="24">
                  <c:v>1325.8115</c:v>
                </c:pt>
                <c:pt idx="25">
                  <c:v>1336.5884000000001</c:v>
                </c:pt>
                <c:pt idx="26">
                  <c:v>1362.1902</c:v>
                </c:pt>
                <c:pt idx="27">
                  <c:v>1415.8887999999999</c:v>
                </c:pt>
                <c:pt idx="28">
                  <c:v>1476.2294999999999</c:v>
                </c:pt>
                <c:pt idx="29">
                  <c:v>1540.7375</c:v>
                </c:pt>
                <c:pt idx="30">
                  <c:v>1695.5350000000001</c:v>
                </c:pt>
                <c:pt idx="31">
                  <c:v>1674.0446999999999</c:v>
                </c:pt>
                <c:pt idx="32">
                  <c:v>1748.944</c:v>
                </c:pt>
                <c:pt idx="33">
                  <c:v>1957.9771000000001</c:v>
                </c:pt>
                <c:pt idx="34">
                  <c:v>2133.2285999999999</c:v>
                </c:pt>
                <c:pt idx="35">
                  <c:v>2227.3020000000001</c:v>
                </c:pt>
                <c:pt idx="36">
                  <c:v>2331.5698000000002</c:v>
                </c:pt>
                <c:pt idx="37">
                  <c:v>2586.3618999999999</c:v>
                </c:pt>
                <c:pt idx="38">
                  <c:v>2823.8343</c:v>
                </c:pt>
                <c:pt idx="39">
                  <c:v>3067.9666999999999</c:v>
                </c:pt>
                <c:pt idx="40">
                  <c:v>3127.2999</c:v>
                </c:pt>
                <c:pt idx="41">
                  <c:v>3120.1972999999998</c:v>
                </c:pt>
                <c:pt idx="42">
                  <c:v>3176.8998000000001</c:v>
                </c:pt>
                <c:pt idx="43">
                  <c:v>3291.1183000000001</c:v>
                </c:pt>
                <c:pt idx="44">
                  <c:v>3291.1183000000001</c:v>
                </c:pt>
                <c:pt idx="45">
                  <c:v>3221.6893</c:v>
                </c:pt>
                <c:pt idx="46">
                  <c:v>3716.2646</c:v>
                </c:pt>
                <c:pt idx="47">
                  <c:v>3955.7968000000001</c:v>
                </c:pt>
                <c:pt idx="48">
                  <c:v>3955.7968000000001</c:v>
                </c:pt>
                <c:pt idx="49">
                  <c:v>3956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1E1-403E-94F9-D1DB42511246}"/>
            </c:ext>
          </c:extLst>
        </c:ser>
        <c:ser>
          <c:idx val="3"/>
          <c:order val="3"/>
          <c:tx>
            <c:strRef>
              <c:f>'Titelbl(Z)'!$E$1</c:f>
              <c:strCache>
                <c:ptCount val="1"/>
                <c:pt idx="0">
                  <c:v>Arbeitsstätten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'Titelbl(Z)'!$A$4:$A$53</c:f>
              <c:numCache>
                <c:formatCode>General</c:formatCode>
                <c:ptCount val="50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</c:numCache>
            </c:numRef>
          </c:cat>
          <c:val>
            <c:numRef>
              <c:f>'Titelbl(Z)'!$E$3:$E$52</c:f>
              <c:numCache>
                <c:formatCode>General</c:formatCode>
                <c:ptCount val="50"/>
                <c:pt idx="3">
                  <c:v>258</c:v>
                </c:pt>
                <c:pt idx="4">
                  <c:v>267</c:v>
                </c:pt>
                <c:pt idx="5">
                  <c:v>276</c:v>
                </c:pt>
                <c:pt idx="6">
                  <c:v>285</c:v>
                </c:pt>
                <c:pt idx="7">
                  <c:v>294</c:v>
                </c:pt>
                <c:pt idx="8">
                  <c:v>303</c:v>
                </c:pt>
                <c:pt idx="9">
                  <c:v>312</c:v>
                </c:pt>
                <c:pt idx="10">
                  <c:v>321</c:v>
                </c:pt>
                <c:pt idx="11">
                  <c:v>330</c:v>
                </c:pt>
                <c:pt idx="12">
                  <c:v>339</c:v>
                </c:pt>
                <c:pt idx="13">
                  <c:v>348</c:v>
                </c:pt>
                <c:pt idx="14">
                  <c:v>354</c:v>
                </c:pt>
                <c:pt idx="15">
                  <c:v>359</c:v>
                </c:pt>
                <c:pt idx="16">
                  <c:v>365</c:v>
                </c:pt>
                <c:pt idx="17">
                  <c:v>371</c:v>
                </c:pt>
                <c:pt idx="18">
                  <c:v>377</c:v>
                </c:pt>
                <c:pt idx="19">
                  <c:v>382</c:v>
                </c:pt>
                <c:pt idx="20">
                  <c:v>388</c:v>
                </c:pt>
                <c:pt idx="21">
                  <c:v>394</c:v>
                </c:pt>
                <c:pt idx="22">
                  <c:v>399</c:v>
                </c:pt>
                <c:pt idx="23">
                  <c:v>405</c:v>
                </c:pt>
                <c:pt idx="24">
                  <c:v>437</c:v>
                </c:pt>
                <c:pt idx="25">
                  <c:v>469</c:v>
                </c:pt>
                <c:pt idx="26">
                  <c:v>501</c:v>
                </c:pt>
                <c:pt idx="27">
                  <c:v>534</c:v>
                </c:pt>
                <c:pt idx="28">
                  <c:v>566</c:v>
                </c:pt>
                <c:pt idx="29">
                  <c:v>598</c:v>
                </c:pt>
                <c:pt idx="30">
                  <c:v>630</c:v>
                </c:pt>
                <c:pt idx="31">
                  <c:v>663</c:v>
                </c:pt>
                <c:pt idx="32">
                  <c:v>695</c:v>
                </c:pt>
                <c:pt idx="33">
                  <c:v>727</c:v>
                </c:pt>
                <c:pt idx="34">
                  <c:v>753</c:v>
                </c:pt>
                <c:pt idx="35">
                  <c:v>780</c:v>
                </c:pt>
                <c:pt idx="36">
                  <c:v>806</c:v>
                </c:pt>
                <c:pt idx="37">
                  <c:v>832</c:v>
                </c:pt>
                <c:pt idx="38">
                  <c:v>858</c:v>
                </c:pt>
                <c:pt idx="39">
                  <c:v>885</c:v>
                </c:pt>
                <c:pt idx="40">
                  <c:v>885</c:v>
                </c:pt>
                <c:pt idx="41">
                  <c:v>885</c:v>
                </c:pt>
                <c:pt idx="42">
                  <c:v>885</c:v>
                </c:pt>
                <c:pt idx="43">
                  <c:v>885</c:v>
                </c:pt>
                <c:pt idx="44">
                  <c:v>885</c:v>
                </c:pt>
                <c:pt idx="45">
                  <c:v>955</c:v>
                </c:pt>
                <c:pt idx="46">
                  <c:v>904</c:v>
                </c:pt>
                <c:pt idx="47">
                  <c:v>904</c:v>
                </c:pt>
                <c:pt idx="48">
                  <c:v>904</c:v>
                </c:pt>
                <c:pt idx="49">
                  <c:v>904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11E1-403E-94F9-D1DB42511246}"/>
            </c:ext>
          </c:extLst>
        </c:ser>
        <c:ser>
          <c:idx val="4"/>
          <c:order val="4"/>
          <c:spPr>
            <a:ln w="12700">
              <a:solidFill>
                <a:srgbClr val="8ECDF0"/>
              </a:solidFill>
              <a:prstDash val="solid"/>
            </a:ln>
          </c:spPr>
          <c:marker>
            <c:symbol val="none"/>
          </c:marker>
          <c:cat>
            <c:numRef>
              <c:f>'Titelbl(Z)'!$A$4:$A$53</c:f>
              <c:numCache>
                <c:formatCode>General</c:formatCode>
                <c:ptCount val="50"/>
                <c:pt idx="0">
                  <c:v>1954</c:v>
                </c:pt>
                <c:pt idx="1">
                  <c:v>1955</c:v>
                </c:pt>
                <c:pt idx="2">
                  <c:v>1956</c:v>
                </c:pt>
                <c:pt idx="3">
                  <c:v>1957</c:v>
                </c:pt>
                <c:pt idx="4">
                  <c:v>1958</c:v>
                </c:pt>
                <c:pt idx="5">
                  <c:v>1959</c:v>
                </c:pt>
                <c:pt idx="6">
                  <c:v>1960</c:v>
                </c:pt>
                <c:pt idx="7">
                  <c:v>1961</c:v>
                </c:pt>
                <c:pt idx="8">
                  <c:v>1962</c:v>
                </c:pt>
                <c:pt idx="9">
                  <c:v>1963</c:v>
                </c:pt>
                <c:pt idx="10">
                  <c:v>1964</c:v>
                </c:pt>
                <c:pt idx="11">
                  <c:v>1965</c:v>
                </c:pt>
                <c:pt idx="12">
                  <c:v>1966</c:v>
                </c:pt>
                <c:pt idx="13">
                  <c:v>1967</c:v>
                </c:pt>
                <c:pt idx="14">
                  <c:v>1968</c:v>
                </c:pt>
                <c:pt idx="15">
                  <c:v>1969</c:v>
                </c:pt>
                <c:pt idx="16">
                  <c:v>1970</c:v>
                </c:pt>
                <c:pt idx="17">
                  <c:v>1971</c:v>
                </c:pt>
                <c:pt idx="18">
                  <c:v>1972</c:v>
                </c:pt>
                <c:pt idx="19">
                  <c:v>1973</c:v>
                </c:pt>
                <c:pt idx="20">
                  <c:v>1974</c:v>
                </c:pt>
                <c:pt idx="21">
                  <c:v>1975</c:v>
                </c:pt>
                <c:pt idx="22">
                  <c:v>1976</c:v>
                </c:pt>
                <c:pt idx="23">
                  <c:v>1977</c:v>
                </c:pt>
                <c:pt idx="24">
                  <c:v>1978</c:v>
                </c:pt>
                <c:pt idx="25">
                  <c:v>1979</c:v>
                </c:pt>
                <c:pt idx="26">
                  <c:v>1980</c:v>
                </c:pt>
                <c:pt idx="27">
                  <c:v>1981</c:v>
                </c:pt>
                <c:pt idx="28">
                  <c:v>1982</c:v>
                </c:pt>
                <c:pt idx="29">
                  <c:v>1983</c:v>
                </c:pt>
                <c:pt idx="30">
                  <c:v>1984</c:v>
                </c:pt>
                <c:pt idx="31">
                  <c:v>1985</c:v>
                </c:pt>
                <c:pt idx="32">
                  <c:v>1986</c:v>
                </c:pt>
                <c:pt idx="33">
                  <c:v>1987</c:v>
                </c:pt>
                <c:pt idx="34">
                  <c:v>1988</c:v>
                </c:pt>
                <c:pt idx="35">
                  <c:v>1989</c:v>
                </c:pt>
                <c:pt idx="36">
                  <c:v>1990</c:v>
                </c:pt>
                <c:pt idx="37">
                  <c:v>1991</c:v>
                </c:pt>
                <c:pt idx="38">
                  <c:v>1992</c:v>
                </c:pt>
                <c:pt idx="39">
                  <c:v>1993</c:v>
                </c:pt>
                <c:pt idx="40">
                  <c:v>1994</c:v>
                </c:pt>
                <c:pt idx="41">
                  <c:v>1995</c:v>
                </c:pt>
                <c:pt idx="42">
                  <c:v>1996</c:v>
                </c:pt>
                <c:pt idx="43">
                  <c:v>1997</c:v>
                </c:pt>
                <c:pt idx="44">
                  <c:v>1998</c:v>
                </c:pt>
                <c:pt idx="45">
                  <c:v>1999</c:v>
                </c:pt>
                <c:pt idx="46">
                  <c:v>2000</c:v>
                </c:pt>
                <c:pt idx="47">
                  <c:v>2001</c:v>
                </c:pt>
                <c:pt idx="48">
                  <c:v>2002</c:v>
                </c:pt>
                <c:pt idx="49">
                  <c:v>2003</c:v>
                </c:pt>
              </c:numCache>
            </c:numRef>
          </c:cat>
          <c:val>
            <c:numRef>
              <c:f>'Titelbl(Z)'!#REF!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4-11E1-403E-94F9-D1DB425112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232000"/>
        <c:axId val="1"/>
      </c:lineChart>
      <c:catAx>
        <c:axId val="472232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68141798471744"/>
              <c:y val="0.958960328317373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  <c:max val="14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\ \ 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2000"/>
        <c:crosses val="autoZero"/>
        <c:crossBetween val="midCat"/>
        <c:majorUnit val="1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4243421052631576"/>
          <c:y val="3.030317976236861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0592105263157893"/>
          <c:y val="0.17676854861381694"/>
          <c:w val="0.36677631578947367"/>
          <c:h val="0.6515183648909252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Finanz1!$I$33:$I$34</c:f>
              <c:strCache>
                <c:ptCount val="2"/>
                <c:pt idx="0">
                  <c:v>Natürliche</c:v>
                </c:pt>
                <c:pt idx="1">
                  <c:v>Personen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Finanz1!$I$35:$I$37</c:f>
              <c:numCache>
                <c:formatCode>_ ""\ * #,##0\ _ \ \ </c:formatCode>
                <c:ptCount val="3"/>
                <c:pt idx="0">
                  <c:v>20636621</c:v>
                </c:pt>
                <c:pt idx="1">
                  <c:v>21416960</c:v>
                </c:pt>
                <c:pt idx="2">
                  <c:v>22435809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82-4088-9674-F771BA07A4F8}"/>
            </c:ext>
          </c:extLst>
        </c:ser>
        <c:ser>
          <c:idx val="1"/>
          <c:order val="1"/>
          <c:tx>
            <c:strRef>
              <c:f>Finanz1!$J$33:$J$34</c:f>
              <c:strCache>
                <c:ptCount val="2"/>
                <c:pt idx="0">
                  <c:v>Juristische</c:v>
                </c:pt>
                <c:pt idx="1">
                  <c:v>Personen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Finanz1!$A$35:$A$37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Finanz1!$J$35:$J$37</c:f>
              <c:numCache>
                <c:formatCode>_ ""\ * #,##0\ _ \ \ </c:formatCode>
                <c:ptCount val="3"/>
                <c:pt idx="0">
                  <c:v>13939063</c:v>
                </c:pt>
                <c:pt idx="1">
                  <c:v>18117849</c:v>
                </c:pt>
                <c:pt idx="2">
                  <c:v>16450227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82-4088-9674-F771BA07A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48352"/>
        <c:axId val="1"/>
        <c:axId val="0"/>
      </c:bar3DChart>
      <c:catAx>
        <c:axId val="378048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5000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2039473684210525"/>
              <c:y val="0.1262632490098692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48352"/>
        <c:crosses val="autoZero"/>
        <c:crossBetween val="between"/>
        <c:majorUnit val="5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0230263157894735"/>
          <c:y val="0.30303179762368621"/>
          <c:w val="0.19572368421052633"/>
          <c:h val="0.1969706684553960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 horizontalDpi="-4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Ertrag / Aufwand</a:t>
            </a:r>
          </a:p>
        </c:rich>
      </c:tx>
      <c:layout>
        <c:manualLayout>
          <c:xMode val="edge"/>
          <c:yMode val="edge"/>
          <c:x val="0.34448160535117056"/>
          <c:y val="3.703722840829824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3110367892976589"/>
          <c:y val="0.16402201152246362"/>
          <c:w val="0.59197324414715724"/>
          <c:h val="0.6719611439791252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Finanz2!$D$5:$D$6</c:f>
              <c:strCache>
                <c:ptCount val="2"/>
                <c:pt idx="0">
                  <c:v>Aktive</c:v>
                </c:pt>
                <c:pt idx="1">
                  <c:v>Ertrag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Finanz2!$D$7:$D$9</c:f>
              <c:numCache>
                <c:formatCode>#,##0\ \ \ </c:formatCode>
                <c:ptCount val="3"/>
                <c:pt idx="0">
                  <c:v>16218484</c:v>
                </c:pt>
                <c:pt idx="1">
                  <c:v>17996765</c:v>
                </c:pt>
                <c:pt idx="2">
                  <c:v>8226605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6-4B93-88E0-520EB3ED54CC}"/>
            </c:ext>
          </c:extLst>
        </c:ser>
        <c:ser>
          <c:idx val="1"/>
          <c:order val="1"/>
          <c:tx>
            <c:strRef>
              <c:f>Finanz2!$E$5:$E$6</c:f>
              <c:strCache>
                <c:ptCount val="2"/>
                <c:pt idx="0">
                  <c:v>Passive</c:v>
                </c:pt>
                <c:pt idx="1">
                  <c:v>Aufwand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Finanz2!$E$7:$E$9</c:f>
              <c:numCache>
                <c:formatCode>#,##0\ \ \ </c:formatCode>
                <c:ptCount val="3"/>
                <c:pt idx="0">
                  <c:v>-115038</c:v>
                </c:pt>
                <c:pt idx="1">
                  <c:v>-147818</c:v>
                </c:pt>
                <c:pt idx="2">
                  <c:v>-1263196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66-4B93-88E0-520EB3ED5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52192"/>
        <c:axId val="1"/>
        <c:axId val="0"/>
      </c:bar3DChart>
      <c:catAx>
        <c:axId val="378052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4381270903010032"/>
              <c:y val="0.1111116852248947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52192"/>
        <c:crosses val="autoZero"/>
        <c:crossBetween val="between"/>
        <c:majorUnit val="3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Differenz / Nettoertrag</a:t>
            </a:r>
          </a:p>
        </c:rich>
      </c:tx>
      <c:layout>
        <c:manualLayout>
          <c:xMode val="edge"/>
          <c:yMode val="edge"/>
          <c:x val="0.288321681686391"/>
          <c:y val="4.210537136454400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2846773863006573"/>
          <c:y val="0.14210562835533602"/>
          <c:w val="0.50365053256610071"/>
          <c:h val="0.6631595989915681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Finanz2!$F$5:$F$6</c:f>
              <c:strCache>
                <c:ptCount val="2"/>
                <c:pt idx="0">
                  <c:v>Passive</c:v>
                </c:pt>
                <c:pt idx="1">
                  <c:v>Differenz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Finanz2!$A$7:$A$9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Finanz2!$F$7:$F$9</c:f>
              <c:numCache>
                <c:formatCode>#,##0\ \ \ </c:formatCode>
                <c:ptCount val="3"/>
                <c:pt idx="0">
                  <c:v>16103446</c:v>
                </c:pt>
                <c:pt idx="1">
                  <c:v>17848947</c:v>
                </c:pt>
                <c:pt idx="2">
                  <c:v>6963409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07-4C61-B244-3044206974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50752"/>
        <c:axId val="1"/>
        <c:axId val="0"/>
      </c:bar3DChart>
      <c:catAx>
        <c:axId val="3780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1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1313888775035597"/>
              <c:y val="0.1157897712524960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50752"/>
        <c:crosses val="autoZero"/>
        <c:crossBetween val="between"/>
        <c:majorUnit val="3000000"/>
        <c:minorUnit val="300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Erträge</a:t>
            </a:r>
          </a:p>
        </c:rich>
      </c:tx>
      <c:layout>
        <c:manualLayout>
          <c:xMode val="edge"/>
          <c:yMode val="edge"/>
          <c:x val="0.45868465430016864"/>
          <c:y val="2.777790336508682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475548060708265"/>
          <c:y val="0.12500056514289073"/>
          <c:w val="0.36930860033726814"/>
          <c:h val="0.7083365358097141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Finanz2!$B$31:$B$32</c:f>
              <c:strCache>
                <c:ptCount val="2"/>
                <c:pt idx="0">
                  <c:v>Handänderungssteuern</c:v>
                </c:pt>
                <c:pt idx="1">
                  <c:v>Rechnung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Finanz2!$B$33:$B$35</c:f>
              <c:numCache>
                <c:formatCode>#,##0.00\ \ </c:formatCode>
                <c:ptCount val="3"/>
                <c:pt idx="0">
                  <c:v>623588.30000000005</c:v>
                </c:pt>
                <c:pt idx="1">
                  <c:v>1527409.55</c:v>
                </c:pt>
                <c:pt idx="2">
                  <c:v>1672460.4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FE-42F0-8747-3B749975EACC}"/>
            </c:ext>
          </c:extLst>
        </c:ser>
        <c:ser>
          <c:idx val="1"/>
          <c:order val="1"/>
          <c:tx>
            <c:strRef>
              <c:f>Finanz2!$D$31:$D$32</c:f>
              <c:strCache>
                <c:ptCount val="2"/>
                <c:pt idx="0">
                  <c:v>Grundstückgewinnsteuern</c:v>
                </c:pt>
                <c:pt idx="1">
                  <c:v>Rechnung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Finanz2!$A$33:$A$35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Finanz2!$D$33:$D$35</c:f>
              <c:numCache>
                <c:formatCode>#,##0.00\ \ </c:formatCode>
                <c:ptCount val="3"/>
                <c:pt idx="0">
                  <c:v>1711917</c:v>
                </c:pt>
                <c:pt idx="1">
                  <c:v>1218704</c:v>
                </c:pt>
                <c:pt idx="2">
                  <c:v>952460.05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FE-42F0-8747-3B749975EA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40192"/>
        <c:axId val="1"/>
        <c:axId val="0"/>
      </c:bar3DChart>
      <c:catAx>
        <c:axId val="37804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18043844856661045"/>
              <c:y val="9.259301121695609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40192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ayout>
        <c:manualLayout>
          <c:xMode val="edge"/>
          <c:yMode val="edge"/>
          <c:x val="0.66104553119730181"/>
          <c:y val="0.24074182916408585"/>
          <c:w val="0.28161888701517707"/>
          <c:h val="0.3148162381376507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853448275862069"/>
          <c:y val="0.16666717849344811"/>
          <c:w val="0.77370689655172409"/>
          <c:h val="0.610064766560923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Finanz3!$A$7</c:f>
              <c:strCache>
                <c:ptCount val="1"/>
                <c:pt idx="0">
                  <c:v>Selbstfinanzierungsgrad in %</c:v>
                </c:pt>
              </c:strCache>
            </c:strRef>
          </c:tx>
          <c:spPr>
            <a:pattFill prst="pct25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Finanz3!$C$3:$L$3</c:f>
              <c:strCache>
                <c:ptCount val="10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  2002</c:v>
                </c:pt>
                <c:pt idx="9">
                  <c:v>2003</c:v>
                </c:pt>
              </c:strCache>
            </c:strRef>
          </c:cat>
          <c:val>
            <c:numRef>
              <c:f>Finanz3!$C$7:$L$7</c:f>
              <c:numCache>
                <c:formatCode>#,##0.00\ </c:formatCode>
                <c:ptCount val="10"/>
                <c:pt idx="0">
                  <c:v>78.695652173913061</c:v>
                </c:pt>
                <c:pt idx="1">
                  <c:v>109.90629183400269</c:v>
                </c:pt>
                <c:pt idx="2">
                  <c:v>26.401299756295693</c:v>
                </c:pt>
                <c:pt idx="3">
                  <c:v>80.269694819020586</c:v>
                </c:pt>
                <c:pt idx="4">
                  <c:v>153.87904703726329</c:v>
                </c:pt>
                <c:pt idx="5">
                  <c:v>98.110236220472459</c:v>
                </c:pt>
                <c:pt idx="6">
                  <c:v>407.67857142857144</c:v>
                </c:pt>
                <c:pt idx="7">
                  <c:v>107.46951219512195</c:v>
                </c:pt>
                <c:pt idx="8">
                  <c:v>79.333333333333343</c:v>
                </c:pt>
                <c:pt idx="9">
                  <c:v>47.6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61-4D8A-B8DA-0048CDAE3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8055072"/>
        <c:axId val="1"/>
      </c:barChart>
      <c:lineChart>
        <c:grouping val="standard"/>
        <c:varyColors val="0"/>
        <c:ser>
          <c:idx val="3"/>
          <c:order val="1"/>
          <c:tx>
            <c:strRef>
              <c:f>Finanz3!$A$16</c:f>
              <c:strCache>
                <c:ptCount val="1"/>
                <c:pt idx="0">
                  <c:v>Nettovermögen pro Einwohner in Fr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Finanz3!$C$3:$N$3</c:f>
              <c:strCache>
                <c:ptCount val="11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  2002</c:v>
                </c:pt>
                <c:pt idx="9">
                  <c:v>2003</c:v>
                </c:pt>
                <c:pt idx="10">
                  <c:v>Ø 94/03</c:v>
                </c:pt>
              </c:strCache>
            </c:strRef>
          </c:cat>
          <c:val>
            <c:numRef>
              <c:f>Finanz3!$C$16:$L$16</c:f>
              <c:numCache>
                <c:formatCode>#,##0\ </c:formatCode>
                <c:ptCount val="10"/>
                <c:pt idx="0">
                  <c:v>1701.0533646731094</c:v>
                </c:pt>
                <c:pt idx="1">
                  <c:v>1793.8361576960219</c:v>
                </c:pt>
                <c:pt idx="2">
                  <c:v>2911.5291152911536</c:v>
                </c:pt>
                <c:pt idx="3">
                  <c:v>2607.3980283982983</c:v>
                </c:pt>
                <c:pt idx="4">
                  <c:v>3357.0855972209865</c:v>
                </c:pt>
                <c:pt idx="5">
                  <c:v>3276.4355742296925</c:v>
                </c:pt>
                <c:pt idx="6">
                  <c:v>4665.5888359428172</c:v>
                </c:pt>
                <c:pt idx="7">
                  <c:v>4616.0915698888784</c:v>
                </c:pt>
                <c:pt idx="8">
                  <c:v>4179.1165962974992</c:v>
                </c:pt>
                <c:pt idx="9">
                  <c:v>3527.7865487843396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61-4D8A-B8DA-0048CDAE33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37805507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198275862068967"/>
              <c:y val="0.921386477331703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-2500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"/>
          <c:min val="-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(SFG) % </a:t>
                </a:r>
              </a:p>
            </c:rich>
          </c:tx>
          <c:layout>
            <c:manualLayout>
              <c:xMode val="edge"/>
              <c:yMode val="edge"/>
              <c:x val="3.4482758620689655E-2"/>
              <c:y val="7.861659362898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55072"/>
        <c:crosses val="autoZero"/>
        <c:crossBetween val="between"/>
        <c:majorUnit val="100"/>
        <c:minorUnit val="10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At val="0"/>
        <c:auto val="0"/>
        <c:lblAlgn val="ctr"/>
        <c:lblOffset val="100"/>
        <c:noMultiLvlLbl val="0"/>
      </c:catAx>
      <c:valAx>
        <c:axId val="4"/>
        <c:scaling>
          <c:orientation val="minMax"/>
          <c:max val="10000"/>
          <c:min val="-1000"/>
        </c:scaling>
        <c:delete val="0"/>
        <c:axPos val="r"/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 (NV/E)</a:t>
                </a:r>
              </a:p>
            </c:rich>
          </c:tx>
          <c:layout>
            <c:manualLayout>
              <c:xMode val="edge"/>
              <c:yMode val="edge"/>
              <c:x val="0.87068965517241381"/>
              <c:y val="8.17612573741443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"/>
        <c:crosses val="max"/>
        <c:crossBetween val="between"/>
        <c:majorUnit val="100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 horizontalDpi="300" verticalDpi="300"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238306136413459E-2"/>
          <c:y val="0.23174675020693888"/>
          <c:w val="0.86621507009785581"/>
          <c:h val="0.606351086157881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Finanz3!$A$12</c:f>
              <c:strCache>
                <c:ptCount val="1"/>
                <c:pt idx="0">
                  <c:v>NZ in % der einf. Staatssteuern</c:v>
                </c:pt>
              </c:strCache>
            </c:strRef>
          </c:tx>
          <c:spPr>
            <a:pattFill prst="pct20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BEE1F6" mc:Ignorable="a14" a14:legacySpreadsheetColorIndex="41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A0DD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Finanz3!$C$3:$L$3</c:f>
              <c:strCache>
                <c:ptCount val="10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  2002</c:v>
                </c:pt>
                <c:pt idx="9">
                  <c:v>2003</c:v>
                </c:pt>
              </c:strCache>
            </c:strRef>
          </c:cat>
          <c:val>
            <c:numRef>
              <c:f>Finanz3!$C$12:$L$12</c:f>
              <c:numCache>
                <c:formatCode>#,##0.00\ </c:formatCode>
                <c:ptCount val="10"/>
                <c:pt idx="0">
                  <c:v>12.211538461538463</c:v>
                </c:pt>
                <c:pt idx="1">
                  <c:v>3.7037037037037033</c:v>
                </c:pt>
                <c:pt idx="2">
                  <c:v>14.543194530764451</c:v>
                </c:pt>
                <c:pt idx="3">
                  <c:v>13.631969062197873</c:v>
                </c:pt>
                <c:pt idx="4">
                  <c:v>11.107512953367877</c:v>
                </c:pt>
                <c:pt idx="5">
                  <c:v>-12.47</c:v>
                </c:pt>
                <c:pt idx="6">
                  <c:v>6.1051441492368568</c:v>
                </c:pt>
                <c:pt idx="7">
                  <c:v>3.4133641886028347</c:v>
                </c:pt>
                <c:pt idx="8">
                  <c:v>1.1130786744244878</c:v>
                </c:pt>
                <c:pt idx="9">
                  <c:v>-3.3684751864232449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86-41F3-8745-A0ADF19CA777}"/>
            </c:ext>
          </c:extLst>
        </c:ser>
        <c:ser>
          <c:idx val="0"/>
          <c:order val="1"/>
          <c:tx>
            <c:strRef>
              <c:f>Finanz3!$A$11</c:f>
              <c:strCache>
                <c:ptCount val="1"/>
                <c:pt idx="0">
                  <c:v>Zinsbelastungsanteil in %</c:v>
                </c:pt>
              </c:strCache>
            </c:strRef>
          </c:tx>
          <c:spPr>
            <a:pattFill prst="smGrid">
              <a:fgClr>
                <a:srgbClr xmlns:mc="http://schemas.openxmlformats.org/markup-compatibility/2006" xmlns:a14="http://schemas.microsoft.com/office/drawing/2010/main" val="BEE1F6" mc:Ignorable="a14" a14:legacySpreadsheetColorIndex="41"/>
              </a:fgClr>
              <a:bgClr>
                <a:srgbClr xmlns:mc="http://schemas.openxmlformats.org/markup-compatibility/2006" xmlns:a14="http://schemas.microsoft.com/office/drawing/2010/main" val="000000" mc:Ignorable="a14" a14:legacySpreadsheetColorIndex="8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trendline>
            <c:spPr>
              <a:ln w="25400">
                <a:solidFill>
                  <a:srgbClr val="000000"/>
                </a:solidFill>
                <a:prstDash val="solid"/>
              </a:ln>
            </c:spPr>
            <c:trendlineType val="linear"/>
            <c:dispRSqr val="0"/>
            <c:dispEq val="0"/>
          </c:trendline>
          <c:cat>
            <c:strRef>
              <c:f>Finanz3!$C$3:$L$3</c:f>
              <c:strCache>
                <c:ptCount val="10"/>
                <c:pt idx="0">
                  <c:v>1994</c:v>
                </c:pt>
                <c:pt idx="1">
                  <c:v>1995</c:v>
                </c:pt>
                <c:pt idx="2">
                  <c:v>1996</c:v>
                </c:pt>
                <c:pt idx="3">
                  <c:v>1997</c:v>
                </c:pt>
                <c:pt idx="4">
                  <c:v>1998</c:v>
                </c:pt>
                <c:pt idx="5">
                  <c:v>1999</c:v>
                </c:pt>
                <c:pt idx="6">
                  <c:v>2000</c:v>
                </c:pt>
                <c:pt idx="7">
                  <c:v>2001</c:v>
                </c:pt>
                <c:pt idx="8">
                  <c:v>  2002</c:v>
                </c:pt>
                <c:pt idx="9">
                  <c:v>2003</c:v>
                </c:pt>
              </c:strCache>
            </c:strRef>
          </c:cat>
          <c:val>
            <c:numRef>
              <c:f>Finanz3!$C$11:$L$11</c:f>
              <c:numCache>
                <c:formatCode>#,##0.00\ </c:formatCode>
                <c:ptCount val="10"/>
                <c:pt idx="0">
                  <c:v>5.243600330305533</c:v>
                </c:pt>
                <c:pt idx="1">
                  <c:v>1.3331826912213307</c:v>
                </c:pt>
                <c:pt idx="2">
                  <c:v>5.8485378655336167</c:v>
                </c:pt>
                <c:pt idx="3">
                  <c:v>4.945633111189057</c:v>
                </c:pt>
                <c:pt idx="4">
                  <c:v>3.1261392635800225</c:v>
                </c:pt>
                <c:pt idx="5">
                  <c:v>-3.51</c:v>
                </c:pt>
                <c:pt idx="6">
                  <c:v>2.0751272936881544</c:v>
                </c:pt>
                <c:pt idx="7">
                  <c:v>1.2051884383617606</c:v>
                </c:pt>
                <c:pt idx="8">
                  <c:v>0.38879561721304234</c:v>
                </c:pt>
                <c:pt idx="9">
                  <c:v>-1.3480139946491048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86-41F3-8745-A0ADF19CA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78070432"/>
        <c:axId val="1"/>
      </c:barChart>
      <c:catAx>
        <c:axId val="37807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206458170480288"/>
              <c:y val="0.9206377747946887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 %</a:t>
                </a:r>
              </a:p>
            </c:rich>
          </c:tx>
          <c:layout>
            <c:manualLayout>
              <c:xMode val="edge"/>
              <c:yMode val="edge"/>
              <c:x val="3.401368076300481E-2"/>
              <c:y val="0.1206352946282695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7043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2970727418879809E-2"/>
          <c:y val="3.4920743181867504E-2"/>
          <c:w val="0.55102162836067792"/>
          <c:h val="0.180952941942404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51181102300000003" footer="0.51181102300000003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Baubewilligungen 1957 - 2003 : Ohne Revisionsbewilligungen</a:t>
            </a:r>
          </a:p>
        </c:rich>
      </c:tx>
      <c:layout>
        <c:manualLayout>
          <c:xMode val="edge"/>
          <c:yMode val="edge"/>
          <c:x val="0.17763157894736842"/>
          <c:y val="3.70371709967122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51315789473684"/>
          <c:y val="0.17037098658487626"/>
          <c:w val="0.75"/>
          <c:h val="0.6296319069441078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'Bau(Z)'!$A$5:$A$51</c:f>
              <c:numCache>
                <c:formatCode>General</c:formatCode>
                <c:ptCount val="47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  <c:pt idx="46" formatCode="00">
                  <c:v>3</c:v>
                </c:pt>
              </c:numCache>
            </c:numRef>
          </c:cat>
          <c:val>
            <c:numRef>
              <c:f>'Bau(Z)'!$B$5:$B$51</c:f>
              <c:numCache>
                <c:formatCode>General</c:formatCode>
                <c:ptCount val="47"/>
                <c:pt idx="0">
                  <c:v>58</c:v>
                </c:pt>
                <c:pt idx="1">
                  <c:v>50</c:v>
                </c:pt>
                <c:pt idx="2">
                  <c:v>60</c:v>
                </c:pt>
                <c:pt idx="3">
                  <c:v>72</c:v>
                </c:pt>
                <c:pt idx="4">
                  <c:v>54</c:v>
                </c:pt>
                <c:pt idx="5">
                  <c:v>74</c:v>
                </c:pt>
                <c:pt idx="6">
                  <c:v>55</c:v>
                </c:pt>
                <c:pt idx="7">
                  <c:v>44</c:v>
                </c:pt>
                <c:pt idx="8">
                  <c:v>37</c:v>
                </c:pt>
                <c:pt idx="9">
                  <c:v>34</c:v>
                </c:pt>
                <c:pt idx="10">
                  <c:v>40</c:v>
                </c:pt>
                <c:pt idx="11">
                  <c:v>63</c:v>
                </c:pt>
                <c:pt idx="12">
                  <c:v>64</c:v>
                </c:pt>
                <c:pt idx="13">
                  <c:v>78</c:v>
                </c:pt>
                <c:pt idx="14">
                  <c:v>81</c:v>
                </c:pt>
                <c:pt idx="15">
                  <c:v>74</c:v>
                </c:pt>
                <c:pt idx="16">
                  <c:v>70</c:v>
                </c:pt>
                <c:pt idx="17">
                  <c:v>60</c:v>
                </c:pt>
                <c:pt idx="18">
                  <c:v>54</c:v>
                </c:pt>
                <c:pt idx="19">
                  <c:v>52</c:v>
                </c:pt>
                <c:pt idx="20">
                  <c:v>52</c:v>
                </c:pt>
                <c:pt idx="21">
                  <c:v>44</c:v>
                </c:pt>
                <c:pt idx="22">
                  <c:v>96</c:v>
                </c:pt>
                <c:pt idx="23">
                  <c:v>97</c:v>
                </c:pt>
                <c:pt idx="24">
                  <c:v>90</c:v>
                </c:pt>
                <c:pt idx="25">
                  <c:v>91</c:v>
                </c:pt>
                <c:pt idx="26">
                  <c:v>92</c:v>
                </c:pt>
                <c:pt idx="27">
                  <c:v>120</c:v>
                </c:pt>
                <c:pt idx="28">
                  <c:v>138</c:v>
                </c:pt>
                <c:pt idx="29">
                  <c:v>147</c:v>
                </c:pt>
                <c:pt idx="30">
                  <c:v>118</c:v>
                </c:pt>
                <c:pt idx="31">
                  <c:v>104</c:v>
                </c:pt>
                <c:pt idx="32">
                  <c:v>130</c:v>
                </c:pt>
                <c:pt idx="33">
                  <c:v>128</c:v>
                </c:pt>
                <c:pt idx="34">
                  <c:v>113</c:v>
                </c:pt>
                <c:pt idx="35">
                  <c:v>112</c:v>
                </c:pt>
                <c:pt idx="36">
                  <c:v>112</c:v>
                </c:pt>
                <c:pt idx="37">
                  <c:v>118</c:v>
                </c:pt>
                <c:pt idx="38">
                  <c:v>147</c:v>
                </c:pt>
                <c:pt idx="39">
                  <c:v>145</c:v>
                </c:pt>
                <c:pt idx="40">
                  <c:v>115</c:v>
                </c:pt>
                <c:pt idx="41">
                  <c:v>143</c:v>
                </c:pt>
                <c:pt idx="42">
                  <c:v>121</c:v>
                </c:pt>
                <c:pt idx="43">
                  <c:v>125</c:v>
                </c:pt>
                <c:pt idx="44">
                  <c:v>92</c:v>
                </c:pt>
                <c:pt idx="45">
                  <c:v>110</c:v>
                </c:pt>
                <c:pt idx="46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30-492C-BF68-3E755DFC1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78040672"/>
        <c:axId val="1"/>
      </c:lineChart>
      <c:catAx>
        <c:axId val="378040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684210526315791"/>
              <c:y val="0.9000032552201071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16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Bewilligungen</a:t>
                </a:r>
              </a:p>
            </c:rich>
          </c:tx>
          <c:layout>
            <c:manualLayout>
              <c:xMode val="edge"/>
              <c:yMode val="edge"/>
              <c:x val="5.5921052631578948E-2"/>
              <c:y val="0.2851862166746841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40672"/>
        <c:crosses val="autoZero"/>
        <c:crossBetween val="midCat"/>
        <c:majorUnit val="2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Rekurse gegen Beschlüsse der Baukommission 1981-2003</a:t>
            </a:r>
          </a:p>
        </c:rich>
      </c:tx>
      <c:layout>
        <c:manualLayout>
          <c:xMode val="edge"/>
          <c:yMode val="edge"/>
          <c:x val="0.20065789473684212"/>
          <c:y val="4.621858221708864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7302631578947373E-2"/>
          <c:y val="0.18487432886835459"/>
          <c:w val="0.91611842105263153"/>
          <c:h val="0.584034811652301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'Bau(Z)'!$E$5:$AA$5</c:f>
              <c:strCache>
                <c:ptCount val="23"/>
                <c:pt idx="0">
                  <c:v>81</c:v>
                </c:pt>
                <c:pt idx="1">
                  <c:v>82</c:v>
                </c:pt>
                <c:pt idx="2">
                  <c:v>83</c:v>
                </c:pt>
                <c:pt idx="3">
                  <c:v>84</c:v>
                </c:pt>
                <c:pt idx="4">
                  <c:v>85</c:v>
                </c:pt>
                <c:pt idx="5">
                  <c:v>86</c:v>
                </c:pt>
                <c:pt idx="6">
                  <c:v>87</c:v>
                </c:pt>
                <c:pt idx="7">
                  <c:v>88</c:v>
                </c:pt>
                <c:pt idx="8">
                  <c:v>89</c:v>
                </c:pt>
                <c:pt idx="9">
                  <c:v>90</c:v>
                </c:pt>
                <c:pt idx="10">
                  <c:v>91</c:v>
                </c:pt>
                <c:pt idx="11">
                  <c:v>92</c:v>
                </c:pt>
                <c:pt idx="12">
                  <c:v>93</c:v>
                </c:pt>
                <c:pt idx="13">
                  <c:v>94</c:v>
                </c:pt>
                <c:pt idx="14">
                  <c:v>95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>
                  <c:v>00</c:v>
                </c:pt>
                <c:pt idx="20">
                  <c:v>01</c:v>
                </c:pt>
                <c:pt idx="21">
                  <c:v>02</c:v>
                </c:pt>
                <c:pt idx="22">
                  <c:v>03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'Bau(Z)'!$E$5:$AA$5</c:f>
              <c:numCache>
                <c:formatCode>General</c:formatCode>
                <c:ptCount val="23"/>
                <c:pt idx="0">
                  <c:v>81</c:v>
                </c:pt>
                <c:pt idx="1">
                  <c:v>82</c:v>
                </c:pt>
                <c:pt idx="2">
                  <c:v>83</c:v>
                </c:pt>
                <c:pt idx="3">
                  <c:v>84</c:v>
                </c:pt>
                <c:pt idx="4">
                  <c:v>85</c:v>
                </c:pt>
                <c:pt idx="5">
                  <c:v>86</c:v>
                </c:pt>
                <c:pt idx="6">
                  <c:v>87</c:v>
                </c:pt>
                <c:pt idx="7">
                  <c:v>88</c:v>
                </c:pt>
                <c:pt idx="8">
                  <c:v>89</c:v>
                </c:pt>
                <c:pt idx="9">
                  <c:v>90</c:v>
                </c:pt>
                <c:pt idx="10">
                  <c:v>91</c:v>
                </c:pt>
                <c:pt idx="11">
                  <c:v>92</c:v>
                </c:pt>
                <c:pt idx="12">
                  <c:v>93</c:v>
                </c:pt>
                <c:pt idx="13">
                  <c:v>94</c:v>
                </c:pt>
                <c:pt idx="14">
                  <c:v>95</c:v>
                </c:pt>
                <c:pt idx="15">
                  <c:v>96</c:v>
                </c:pt>
                <c:pt idx="16">
                  <c:v>97</c:v>
                </c:pt>
                <c:pt idx="17">
                  <c:v>98</c:v>
                </c:pt>
                <c:pt idx="18">
                  <c:v>99</c:v>
                </c:pt>
                <c:pt idx="19" formatCode="00">
                  <c:v>0</c:v>
                </c:pt>
                <c:pt idx="20" formatCode="00">
                  <c:v>1</c:v>
                </c:pt>
                <c:pt idx="21" formatCode="00">
                  <c:v>2</c:v>
                </c:pt>
                <c:pt idx="22" formatCode="00">
                  <c:v>3</c:v>
                </c:pt>
              </c:numCache>
            </c:numRef>
          </c:cat>
          <c:val>
            <c:numRef>
              <c:f>'Bau(Z)'!$E$6:$AA$6</c:f>
              <c:numCache>
                <c:formatCode>General</c:formatCode>
                <c:ptCount val="23"/>
                <c:pt idx="0">
                  <c:v>9</c:v>
                </c:pt>
                <c:pt idx="1">
                  <c:v>4</c:v>
                </c:pt>
                <c:pt idx="2">
                  <c:v>2</c:v>
                </c:pt>
                <c:pt idx="3">
                  <c:v>11</c:v>
                </c:pt>
                <c:pt idx="4">
                  <c:v>8</c:v>
                </c:pt>
                <c:pt idx="5">
                  <c:v>5</c:v>
                </c:pt>
                <c:pt idx="6">
                  <c:v>11</c:v>
                </c:pt>
                <c:pt idx="7">
                  <c:v>9</c:v>
                </c:pt>
                <c:pt idx="8">
                  <c:v>4</c:v>
                </c:pt>
                <c:pt idx="9">
                  <c:v>6</c:v>
                </c:pt>
                <c:pt idx="10">
                  <c:v>10</c:v>
                </c:pt>
                <c:pt idx="11">
                  <c:v>4</c:v>
                </c:pt>
                <c:pt idx="12">
                  <c:v>6</c:v>
                </c:pt>
                <c:pt idx="13">
                  <c:v>1</c:v>
                </c:pt>
                <c:pt idx="14">
                  <c:v>4</c:v>
                </c:pt>
                <c:pt idx="15">
                  <c:v>7</c:v>
                </c:pt>
                <c:pt idx="16">
                  <c:v>8</c:v>
                </c:pt>
                <c:pt idx="17">
                  <c:v>3</c:v>
                </c:pt>
                <c:pt idx="18">
                  <c:v>3</c:v>
                </c:pt>
                <c:pt idx="19">
                  <c:v>4</c:v>
                </c:pt>
                <c:pt idx="20">
                  <c:v>4</c:v>
                </c:pt>
                <c:pt idx="21">
                  <c:v>7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7B-46E9-8B1F-42F1AD7C19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45952"/>
        <c:axId val="1"/>
        <c:axId val="0"/>
      </c:bar3DChart>
      <c:catAx>
        <c:axId val="378045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1315789473684215"/>
              <c:y val="0.86554799424729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Neueingänge Rekurse</a:t>
                </a:r>
              </a:p>
            </c:rich>
          </c:tx>
          <c:layout>
            <c:manualLayout>
              <c:xMode val="edge"/>
              <c:yMode val="edge"/>
              <c:x val="0.12335526315789473"/>
              <c:y val="0.256303046840218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459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Wohnbautätigkeit 1989-2003</a:t>
            </a:r>
          </a:p>
        </c:rich>
      </c:tx>
      <c:layout>
        <c:manualLayout>
          <c:xMode val="edge"/>
          <c:yMode val="edge"/>
          <c:x val="0.35855263157894735"/>
          <c:y val="3.34572490706319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5985130111524162"/>
          <c:w val="0.90131578947368418"/>
          <c:h val="0.5353159851301114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'Bau(Z)'!$E$14:$G$14</c:f>
              <c:strCache>
                <c:ptCount val="3"/>
                <c:pt idx="0">
                  <c:v>Anzahl baubewilligter Wohnungen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'Bau(Z)'!$H$13:$V$13</c:f>
              <c:numCache>
                <c:formatCode>General</c:formatCode>
                <c:ptCount val="15"/>
                <c:pt idx="0">
                  <c:v>89</c:v>
                </c:pt>
                <c:pt idx="1">
                  <c:v>90</c:v>
                </c:pt>
                <c:pt idx="2">
                  <c:v>91</c:v>
                </c:pt>
                <c:pt idx="3">
                  <c:v>92</c:v>
                </c:pt>
                <c:pt idx="4">
                  <c:v>93</c:v>
                </c:pt>
                <c:pt idx="5">
                  <c:v>94</c:v>
                </c:pt>
                <c:pt idx="6">
                  <c:v>95</c:v>
                </c:pt>
                <c:pt idx="7">
                  <c:v>96</c:v>
                </c:pt>
                <c:pt idx="8">
                  <c:v>97</c:v>
                </c:pt>
                <c:pt idx="9">
                  <c:v>98</c:v>
                </c:pt>
                <c:pt idx="10">
                  <c:v>99</c:v>
                </c:pt>
                <c:pt idx="11" formatCode="00">
                  <c:v>0</c:v>
                </c:pt>
                <c:pt idx="12" formatCode="00">
                  <c:v>1</c:v>
                </c:pt>
                <c:pt idx="13" formatCode="00">
                  <c:v>2</c:v>
                </c:pt>
                <c:pt idx="14" formatCode="00">
                  <c:v>3</c:v>
                </c:pt>
              </c:numCache>
            </c:numRef>
          </c:cat>
          <c:val>
            <c:numRef>
              <c:f>'Bau(Z)'!$H$14:$V$14</c:f>
              <c:numCache>
                <c:formatCode>General</c:formatCode>
                <c:ptCount val="15"/>
                <c:pt idx="0">
                  <c:v>6</c:v>
                </c:pt>
                <c:pt idx="1">
                  <c:v>20</c:v>
                </c:pt>
                <c:pt idx="2">
                  <c:v>52</c:v>
                </c:pt>
                <c:pt idx="3">
                  <c:v>18</c:v>
                </c:pt>
                <c:pt idx="4">
                  <c:v>19</c:v>
                </c:pt>
                <c:pt idx="5">
                  <c:v>37</c:v>
                </c:pt>
                <c:pt idx="6">
                  <c:v>11</c:v>
                </c:pt>
                <c:pt idx="7">
                  <c:v>234</c:v>
                </c:pt>
                <c:pt idx="8">
                  <c:v>16</c:v>
                </c:pt>
                <c:pt idx="9">
                  <c:v>41</c:v>
                </c:pt>
                <c:pt idx="10">
                  <c:v>82</c:v>
                </c:pt>
                <c:pt idx="11">
                  <c:v>86</c:v>
                </c:pt>
                <c:pt idx="12">
                  <c:v>68</c:v>
                </c:pt>
                <c:pt idx="13">
                  <c:v>81</c:v>
                </c:pt>
                <c:pt idx="14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D-42C9-85FA-89BCD7B604E6}"/>
            </c:ext>
          </c:extLst>
        </c:ser>
        <c:ser>
          <c:idx val="1"/>
          <c:order val="1"/>
          <c:tx>
            <c:strRef>
              <c:f>'Bau(Z)'!$E$15:$G$15</c:f>
              <c:strCache>
                <c:ptCount val="3"/>
                <c:pt idx="0">
                  <c:v>Anzahl fertiggestellter Wohnungen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'Bau(Z)'!$H$13:$Q$13</c:f>
              <c:numCache>
                <c:formatCode>General</c:formatCode>
                <c:ptCount val="10"/>
                <c:pt idx="0">
                  <c:v>89</c:v>
                </c:pt>
                <c:pt idx="1">
                  <c:v>90</c:v>
                </c:pt>
                <c:pt idx="2">
                  <c:v>91</c:v>
                </c:pt>
                <c:pt idx="3">
                  <c:v>92</c:v>
                </c:pt>
                <c:pt idx="4">
                  <c:v>93</c:v>
                </c:pt>
                <c:pt idx="5">
                  <c:v>94</c:v>
                </c:pt>
                <c:pt idx="6">
                  <c:v>95</c:v>
                </c:pt>
                <c:pt idx="7">
                  <c:v>96</c:v>
                </c:pt>
                <c:pt idx="8">
                  <c:v>97</c:v>
                </c:pt>
                <c:pt idx="9">
                  <c:v>98</c:v>
                </c:pt>
              </c:numCache>
            </c:numRef>
          </c:cat>
          <c:val>
            <c:numRef>
              <c:f>'Bau(Z)'!$H$15:$V$15</c:f>
              <c:numCache>
                <c:formatCode>General</c:formatCode>
                <c:ptCount val="15"/>
                <c:pt idx="0">
                  <c:v>33</c:v>
                </c:pt>
                <c:pt idx="1">
                  <c:v>82</c:v>
                </c:pt>
                <c:pt idx="2">
                  <c:v>93</c:v>
                </c:pt>
                <c:pt idx="3">
                  <c:v>56</c:v>
                </c:pt>
                <c:pt idx="4">
                  <c:v>14</c:v>
                </c:pt>
                <c:pt idx="5">
                  <c:v>25</c:v>
                </c:pt>
                <c:pt idx="6">
                  <c:v>13</c:v>
                </c:pt>
                <c:pt idx="7">
                  <c:v>14</c:v>
                </c:pt>
                <c:pt idx="8">
                  <c:v>53</c:v>
                </c:pt>
                <c:pt idx="9">
                  <c:v>44</c:v>
                </c:pt>
                <c:pt idx="10">
                  <c:v>131</c:v>
                </c:pt>
                <c:pt idx="11">
                  <c:v>58</c:v>
                </c:pt>
                <c:pt idx="12">
                  <c:v>36</c:v>
                </c:pt>
                <c:pt idx="13">
                  <c:v>54</c:v>
                </c:pt>
                <c:pt idx="14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D-42C9-85FA-89BCD7B604E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37792"/>
        <c:axId val="1"/>
        <c:axId val="0"/>
      </c:bar3DChart>
      <c:catAx>
        <c:axId val="378037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50822368421052633"/>
              <c:y val="0.7769516728624534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Wohnungen</a:t>
                </a:r>
              </a:p>
            </c:rich>
          </c:tx>
          <c:layout>
            <c:manualLayout>
              <c:xMode val="edge"/>
              <c:yMode val="edge"/>
              <c:x val="0.11348684210526316"/>
              <c:y val="0.267657992565055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37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0723684210526316"/>
          <c:y val="0.18587360594795538"/>
          <c:w val="0.30427631578947367"/>
          <c:h val="0.144981412639405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 Einsätze pro Winter</a:t>
            </a:r>
          </a:p>
        </c:rich>
      </c:tx>
      <c:layout>
        <c:manualLayout>
          <c:xMode val="edge"/>
          <c:yMode val="edge"/>
          <c:x val="0.32000052083418107"/>
          <c:y val="1.633992142795594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1500034993546538"/>
          <c:y val="0.11437944999569162"/>
          <c:w val="0.60666765408146828"/>
          <c:h val="0.7941201813986590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'Bau(Z)'!$E$34:$E$39</c:f>
              <c:strCache>
                <c:ptCount val="6"/>
                <c:pt idx="0">
                  <c:v>97/98</c:v>
                </c:pt>
                <c:pt idx="1">
                  <c:v>98/99</c:v>
                </c:pt>
                <c:pt idx="2">
                  <c:v>99/00</c:v>
                </c:pt>
                <c:pt idx="3">
                  <c:v>00/01</c:v>
                </c:pt>
                <c:pt idx="4">
                  <c:v>01/02</c:v>
                </c:pt>
                <c:pt idx="5">
                  <c:v>02/03</c:v>
                </c:pt>
              </c:strCache>
            </c:strRef>
          </c:cat>
          <c:val>
            <c:numRef>
              <c:f>'Bau(Z)'!$F$34:$F$39</c:f>
              <c:numCache>
                <c:formatCode>General</c:formatCode>
                <c:ptCount val="6"/>
                <c:pt idx="0">
                  <c:v>59</c:v>
                </c:pt>
                <c:pt idx="1">
                  <c:v>100</c:v>
                </c:pt>
                <c:pt idx="2">
                  <c:v>67</c:v>
                </c:pt>
                <c:pt idx="3">
                  <c:v>50</c:v>
                </c:pt>
                <c:pt idx="4">
                  <c:v>53</c:v>
                </c:pt>
                <c:pt idx="5">
                  <c:v>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3F-4BC2-87FE-8AC006AFF8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60832"/>
        <c:axId val="1"/>
        <c:axId val="0"/>
      </c:bar3DChart>
      <c:catAx>
        <c:axId val="378060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6083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Gemeinderat, Sitzverteilung  (Legislative)
36 Mitglieder</a:t>
            </a:r>
          </a:p>
        </c:rich>
      </c:tx>
      <c:layout>
        <c:manualLayout>
          <c:xMode val="edge"/>
          <c:yMode val="edge"/>
          <c:x val="0.27842696231511915"/>
          <c:y val="2.197874185430654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5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2426823951129E-2"/>
          <c:y val="0.15385119298014582"/>
          <c:w val="0.92754070877758632"/>
          <c:h val="0.6483728847020431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'Gemeinder(Z)'!$B$2</c:f>
              <c:strCache>
                <c:ptCount val="1"/>
                <c:pt idx="0">
                  <c:v>1994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'Gemeinder(Z)'!$B$3:$B$12</c:f>
              <c:numCache>
                <c:formatCode>General</c:formatCode>
                <c:ptCount val="10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1</c:v>
                </c:pt>
                <c:pt idx="7">
                  <c:v>7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1D-4BC9-BB68-6D29189DD329}"/>
            </c:ext>
          </c:extLst>
        </c:ser>
        <c:ser>
          <c:idx val="1"/>
          <c:order val="1"/>
          <c:tx>
            <c:strRef>
              <c:f>'Gemeinder(Z)'!$C$2</c:f>
              <c:strCache>
                <c:ptCount val="1"/>
                <c:pt idx="0">
                  <c:v>1998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'Gemeinder(Z)'!$C$3:$C$12</c:f>
              <c:numCache>
                <c:formatCode>General</c:formatCode>
                <c:ptCount val="10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3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9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1D-4BC9-BB68-6D29189DD329}"/>
            </c:ext>
          </c:extLst>
        </c:ser>
        <c:ser>
          <c:idx val="2"/>
          <c:order val="2"/>
          <c:tx>
            <c:strRef>
              <c:f>'Gemeinder(Z)'!$D$2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'Gemeinder(Z)'!$A$3:$A$12</c:f>
              <c:strCache>
                <c:ptCount val="10"/>
                <c:pt idx="0">
                  <c:v>CVP</c:v>
                </c:pt>
                <c:pt idx="1">
                  <c:v>GV</c:v>
                </c:pt>
                <c:pt idx="2">
                  <c:v>LDU</c:v>
                </c:pt>
                <c:pt idx="3">
                  <c:v>EVP</c:v>
                </c:pt>
                <c:pt idx="4">
                  <c:v>FDP</c:v>
                </c:pt>
                <c:pt idx="5">
                  <c:v>NIO</c:v>
                </c:pt>
                <c:pt idx="6">
                  <c:v>FPS</c:v>
                </c:pt>
                <c:pt idx="7">
                  <c:v>SVP</c:v>
                </c:pt>
                <c:pt idx="8">
                  <c:v>SP</c:v>
                </c:pt>
                <c:pt idx="9">
                  <c:v>SD</c:v>
                </c:pt>
              </c:strCache>
            </c:strRef>
          </c:cat>
          <c:val>
            <c:numRef>
              <c:f>'Gemeinder(Z)'!$D$3:$D$12</c:f>
              <c:numCache>
                <c:formatCode>General</c:formatCode>
                <c:ptCount val="10"/>
                <c:pt idx="0">
                  <c:v>4</c:v>
                </c:pt>
                <c:pt idx="1">
                  <c:v>5</c:v>
                </c:pt>
                <c:pt idx="2">
                  <c:v>0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0</c:v>
                </c:pt>
                <c:pt idx="7">
                  <c:v>11</c:v>
                </c:pt>
                <c:pt idx="8">
                  <c:v>4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B1D-4BC9-BB68-6D29189DD3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93472"/>
        <c:axId val="1"/>
        <c:axId val="0"/>
      </c:bar3DChart>
      <c:catAx>
        <c:axId val="37809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93472"/>
        <c:crosses val="autoZero"/>
        <c:crossBetween val="between"/>
        <c:majorUnit val="1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6574429369205003"/>
          <c:y val="0.8818970169040502"/>
          <c:w val="0.20099461184878425"/>
          <c:h val="6.044154009934300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Winterdienst Salz- / Splittverbrauch</a:t>
            </a:r>
          </a:p>
        </c:rich>
      </c:tx>
      <c:layout>
        <c:manualLayout>
          <c:xMode val="edge"/>
          <c:yMode val="edge"/>
          <c:x val="0.3100005045581129"/>
          <c:y val="1.577287066246056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7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7666695421053746"/>
          <c:y val="0.10725552050473186"/>
          <c:w val="0.65000105794443019"/>
          <c:h val="0.8044164037854889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'Bau(Z)'!$F$23</c:f>
              <c:strCache>
                <c:ptCount val="1"/>
                <c:pt idx="0">
                  <c:v>Salz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97/98</c:v>
                </c:pt>
                <c:pt idx="1">
                  <c:v>98/99</c:v>
                </c:pt>
                <c:pt idx="2">
                  <c:v>99/00</c:v>
                </c:pt>
                <c:pt idx="3">
                  <c:v>00/01</c:v>
                </c:pt>
                <c:pt idx="4">
                  <c:v>01/02</c:v>
                </c:pt>
                <c:pt idx="5">
                  <c:v>02/03</c:v>
                </c:pt>
              </c:strCache>
            </c:strRef>
          </c:cat>
          <c:val>
            <c:numRef>
              <c:f>'Bau(Z)'!$F$24:$F$29</c:f>
              <c:numCache>
                <c:formatCode>General</c:formatCode>
                <c:ptCount val="6"/>
                <c:pt idx="0">
                  <c:v>20</c:v>
                </c:pt>
                <c:pt idx="1">
                  <c:v>120</c:v>
                </c:pt>
                <c:pt idx="2">
                  <c:v>40</c:v>
                </c:pt>
                <c:pt idx="3">
                  <c:v>15</c:v>
                </c:pt>
                <c:pt idx="4">
                  <c:v>38</c:v>
                </c:pt>
                <c:pt idx="5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1-4F02-935F-AEC284AA98E2}"/>
            </c:ext>
          </c:extLst>
        </c:ser>
        <c:ser>
          <c:idx val="1"/>
          <c:order val="1"/>
          <c:tx>
            <c:strRef>
              <c:f>'Bau(Z)'!$G$23</c:f>
              <c:strCache>
                <c:ptCount val="1"/>
                <c:pt idx="0">
                  <c:v>Splitt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'Bau(Z)'!$E$24:$E$29</c:f>
              <c:strCache>
                <c:ptCount val="6"/>
                <c:pt idx="0">
                  <c:v>97/98</c:v>
                </c:pt>
                <c:pt idx="1">
                  <c:v>98/99</c:v>
                </c:pt>
                <c:pt idx="2">
                  <c:v>99/00</c:v>
                </c:pt>
                <c:pt idx="3">
                  <c:v>00/01</c:v>
                </c:pt>
                <c:pt idx="4">
                  <c:v>01/02</c:v>
                </c:pt>
                <c:pt idx="5">
                  <c:v>02/03</c:v>
                </c:pt>
              </c:strCache>
            </c:strRef>
          </c:cat>
          <c:val>
            <c:numRef>
              <c:f>'Bau(Z)'!$G$24:$G$29</c:f>
              <c:numCache>
                <c:formatCode>General</c:formatCode>
                <c:ptCount val="6"/>
                <c:pt idx="0">
                  <c:v>34</c:v>
                </c:pt>
                <c:pt idx="1">
                  <c:v>70</c:v>
                </c:pt>
                <c:pt idx="2">
                  <c:v>25</c:v>
                </c:pt>
                <c:pt idx="3">
                  <c:v>25</c:v>
                </c:pt>
                <c:pt idx="4">
                  <c:v>5</c:v>
                </c:pt>
                <c:pt idx="5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01-4F02-935F-AEC284AA9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45472"/>
        <c:axId val="1"/>
        <c:axId val="0"/>
      </c:bar3DChart>
      <c:catAx>
        <c:axId val="37804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4547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6500140787989566"/>
          <c:y val="0.43533123028391169"/>
          <c:w val="6.8333444553132408E-2"/>
          <c:h val="0.123028391167192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Starts über Opfikon</a:t>
            </a:r>
          </a:p>
        </c:rich>
      </c:tx>
      <c:layout>
        <c:manualLayout>
          <c:xMode val="edge"/>
          <c:yMode val="edge"/>
          <c:x val="0.39538746797411384"/>
          <c:y val="2.816901408450704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7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5782598028371811E-2"/>
          <c:y val="0.12676056338028169"/>
          <c:w val="0.91762841525658922"/>
          <c:h val="0.6936619718309858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'Ges_Umw(Z)'!$A$2:$A$16</c:f>
              <c:numCache>
                <c:formatCode>General</c:formatCode>
                <c:ptCount val="15"/>
                <c:pt idx="0">
                  <c:v>89</c:v>
                </c:pt>
                <c:pt idx="1">
                  <c:v>90</c:v>
                </c:pt>
                <c:pt idx="2">
                  <c:v>91</c:v>
                </c:pt>
                <c:pt idx="3">
                  <c:v>92</c:v>
                </c:pt>
                <c:pt idx="4">
                  <c:v>93</c:v>
                </c:pt>
                <c:pt idx="5">
                  <c:v>94</c:v>
                </c:pt>
                <c:pt idx="6">
                  <c:v>95</c:v>
                </c:pt>
                <c:pt idx="7">
                  <c:v>96</c:v>
                </c:pt>
                <c:pt idx="8">
                  <c:v>97</c:v>
                </c:pt>
                <c:pt idx="9">
                  <c:v>98</c:v>
                </c:pt>
                <c:pt idx="10">
                  <c:v>99</c:v>
                </c:pt>
                <c:pt idx="11" formatCode="00">
                  <c:v>0</c:v>
                </c:pt>
                <c:pt idx="12" formatCode="00">
                  <c:v>1</c:v>
                </c:pt>
                <c:pt idx="13" formatCode="00">
                  <c:v>2</c:v>
                </c:pt>
                <c:pt idx="14" formatCode="00">
                  <c:v>3</c:v>
                </c:pt>
              </c:numCache>
            </c:numRef>
          </c:cat>
          <c:val>
            <c:numRef>
              <c:f>'Ges_Umw(Z)'!$B$2:$B$16</c:f>
              <c:numCache>
                <c:formatCode>General</c:formatCode>
                <c:ptCount val="15"/>
                <c:pt idx="0">
                  <c:v>11439</c:v>
                </c:pt>
                <c:pt idx="1">
                  <c:v>11930</c:v>
                </c:pt>
                <c:pt idx="2">
                  <c:v>10418</c:v>
                </c:pt>
                <c:pt idx="3">
                  <c:v>14102</c:v>
                </c:pt>
                <c:pt idx="4">
                  <c:v>14501</c:v>
                </c:pt>
                <c:pt idx="5">
                  <c:v>16486</c:v>
                </c:pt>
                <c:pt idx="6">
                  <c:v>18643</c:v>
                </c:pt>
                <c:pt idx="7">
                  <c:v>21055</c:v>
                </c:pt>
                <c:pt idx="8">
                  <c:v>35849</c:v>
                </c:pt>
                <c:pt idx="9">
                  <c:v>36265</c:v>
                </c:pt>
                <c:pt idx="10">
                  <c:v>37228</c:v>
                </c:pt>
                <c:pt idx="11">
                  <c:v>58199</c:v>
                </c:pt>
                <c:pt idx="12">
                  <c:v>32669</c:v>
                </c:pt>
                <c:pt idx="13">
                  <c:v>27673</c:v>
                </c:pt>
                <c:pt idx="14">
                  <c:v>28891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94-4788-A88F-9B40D30866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76672"/>
        <c:axId val="1"/>
        <c:axId val="0"/>
      </c:bar3DChart>
      <c:catAx>
        <c:axId val="378076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76672"/>
        <c:crosses val="autoZero"/>
        <c:crossBetween val="between"/>
        <c:majorUnit val="1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Abfallverteilung 2003</a:t>
            </a:r>
          </a:p>
        </c:rich>
      </c:tx>
      <c:layout>
        <c:manualLayout>
          <c:xMode val="edge"/>
          <c:yMode val="edge"/>
          <c:x val="0.38879767684121191"/>
          <c:y val="4.098368857199461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3278445221154579"/>
          <c:y val="0.4016401480055472"/>
          <c:w val="0.33607934777799675"/>
          <c:h val="0.33196787743315637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DD73-4965-BA19-4970AA395427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D73-4965-BA19-4970AA395427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DD73-4965-BA19-4970AA395427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DD73-4965-BA19-4970AA395427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DD73-4965-BA19-4970AA395427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DD73-4965-BA19-4970AA395427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pPr>
                      <a:defRPr sz="8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Kehricht
33%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DD73-4965-BA19-4970AA395427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5914361674315337"/>
                  <c:y val="0.30327929543276011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73-4965-BA19-4970AA395427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986823635405648"/>
                  <c:y val="0.2459021314319676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73-4965-BA19-4970AA395427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45634303595345638"/>
                  <c:y val="0.25000050028916715"/>
                </c:manualLayout>
              </c:layout>
              <c:tx>
                <c:rich>
                  <a:bodyPr/>
                  <a:lstStyle/>
                  <a:p>
                    <a:pPr>
                      <a:defRPr sz="85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r>
                      <a:rPr lang="de-CH"/>
                      <a:t>Diverses
3%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DD73-4965-BA19-4970AA395427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Ges_Umw4!$C$30:$H$30</c:f>
              <c:strCache>
                <c:ptCount val="6"/>
                <c:pt idx="0">
                  <c:v>Kehricht</c:v>
                </c:pt>
                <c:pt idx="1">
                  <c:v>Grüngut</c:v>
                </c:pt>
                <c:pt idx="2">
                  <c:v>Papier</c:v>
                </c:pt>
                <c:pt idx="3">
                  <c:v>Glas</c:v>
                </c:pt>
                <c:pt idx="4">
                  <c:v>Metall</c:v>
                </c:pt>
                <c:pt idx="5">
                  <c:v>Diverses</c:v>
                </c:pt>
              </c:strCache>
            </c:strRef>
          </c:cat>
          <c:val>
            <c:numRef>
              <c:f>Ges_Umw4!$C$39:$H$39</c:f>
              <c:numCache>
                <c:formatCode>#,##0\ \ \ </c:formatCode>
                <c:ptCount val="6"/>
                <c:pt idx="0">
                  <c:v>1466</c:v>
                </c:pt>
                <c:pt idx="1">
                  <c:v>1221</c:v>
                </c:pt>
                <c:pt idx="2">
                  <c:v>1047</c:v>
                </c:pt>
                <c:pt idx="3">
                  <c:v>380</c:v>
                </c:pt>
                <c:pt idx="4">
                  <c:v>114</c:v>
                </c:pt>
                <c:pt idx="5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73-4965-BA19-4970AA39542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Verteilung der Unterstützungsfälle im 2003 (617 Fälle)</a:t>
            </a:r>
          </a:p>
        </c:rich>
      </c:tx>
      <c:layout>
        <c:manualLayout>
          <c:xMode val="edge"/>
          <c:yMode val="edge"/>
          <c:x val="0.22848235231188918"/>
          <c:y val="1.5384638498555437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0500813803327042"/>
          <c:y val="0.32615433616937528"/>
          <c:w val="0.5915501998211925"/>
          <c:h val="0.46153915495666309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45ED-4778-8FFF-44B3994DEF64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5ED-4778-8FFF-44B3994DEF64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45ED-4778-8FFF-44B3994DEF64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45ED-4778-8FFF-44B3994DEF64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45ED-4778-8FFF-44B3994DEF64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45ED-4778-8FFF-44B3994DEF64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59311514743976712"/>
                  <c:y val="0.169231023484109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ED-4778-8FFF-44B3994DEF64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80751297118448506"/>
                  <c:y val="0.6123086122425063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ED-4778-8FFF-44B3994DEF64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55555640459397704"/>
                  <c:y val="0.8430781897208379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ED-4778-8FFF-44B3994DEF64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2707359380134029"/>
                  <c:y val="0.775385780327193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ED-4778-8FFF-44B3994DEF64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14867002376458541"/>
                  <c:y val="0.22769264977862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ED-4778-8FFF-44B3994DEF64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8341216655077293"/>
                  <c:y val="0.1692310234841097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ED-4778-8FFF-44B3994DEF64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'Sozial(Z)'!$A$2:$B$7</c:f>
              <c:strCache>
                <c:ptCount val="6"/>
                <c:pt idx="0">
                  <c:v>Schweizer, Bürger Kt. Zürich</c:v>
                </c:pt>
                <c:pt idx="1">
                  <c:v>Schweizer, Bürger übrige Kantone</c:v>
                </c:pt>
                <c:pt idx="2">
                  <c:v>Schweizer Heimatgemeinde</c:v>
                </c:pt>
                <c:pt idx="3">
                  <c:v>Ausländer Wohngemeinde</c:v>
                </c:pt>
                <c:pt idx="4">
                  <c:v>Ausländer zu Lasten Staat</c:v>
                </c:pt>
                <c:pt idx="5">
                  <c:v>Ausländer zu Lasten Bund</c:v>
                </c:pt>
              </c:strCache>
            </c:strRef>
          </c:cat>
          <c:val>
            <c:numRef>
              <c:f>'Sozial(Z)'!$C$2:$C$7</c:f>
              <c:numCache>
                <c:formatCode>#,##0.00</c:formatCode>
                <c:ptCount val="6"/>
                <c:pt idx="0">
                  <c:v>17</c:v>
                </c:pt>
                <c:pt idx="1">
                  <c:v>25</c:v>
                </c:pt>
                <c:pt idx="2">
                  <c:v>4</c:v>
                </c:pt>
                <c:pt idx="3">
                  <c:v>28</c:v>
                </c:pt>
                <c:pt idx="4">
                  <c:v>21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ED-4778-8FFF-44B3994DEF64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Vergleich Rente / Teuerung</a:t>
            </a:r>
          </a:p>
        </c:rich>
      </c:tx>
      <c:layout>
        <c:manualLayout>
          <c:xMode val="edge"/>
          <c:yMode val="edge"/>
          <c:x val="0.35573798967244308"/>
          <c:y val="4.0650729251851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0655754239045082"/>
          <c:y val="0.26016466721185222"/>
          <c:w val="0.50491843695443528"/>
          <c:h val="0.48780875102222293"/>
        </c:manualLayout>
      </c:layout>
      <c:lineChart>
        <c:grouping val="standard"/>
        <c:varyColors val="0"/>
        <c:ser>
          <c:idx val="0"/>
          <c:order val="0"/>
          <c:tx>
            <c:strRef>
              <c:f>'Sozial(Z)'!$A$14</c:f>
              <c:strCache>
                <c:ptCount val="1"/>
                <c:pt idx="0">
                  <c:v>AHV -Rente</c:v>
                </c:pt>
              </c:strCache>
            </c:strRef>
          </c:tx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numRef>
              <c:f>'Sozial(Z)'!$B$13:$J$13</c:f>
              <c:numCache>
                <c:formatCode>General</c:formatCode>
                <c:ptCount val="9"/>
                <c:pt idx="0">
                  <c:v>95</c:v>
                </c:pt>
                <c:pt idx="1">
                  <c:v>96</c:v>
                </c:pt>
                <c:pt idx="2">
                  <c:v>97</c:v>
                </c:pt>
                <c:pt idx="3">
                  <c:v>98</c:v>
                </c:pt>
                <c:pt idx="4">
                  <c:v>99</c:v>
                </c:pt>
                <c:pt idx="5" formatCode="00">
                  <c:v>0</c:v>
                </c:pt>
                <c:pt idx="6" formatCode="00">
                  <c:v>1</c:v>
                </c:pt>
                <c:pt idx="7" formatCode="00">
                  <c:v>2</c:v>
                </c:pt>
                <c:pt idx="8" formatCode="00">
                  <c:v>3</c:v>
                </c:pt>
              </c:numCache>
            </c:numRef>
          </c:cat>
          <c:val>
            <c:numRef>
              <c:f>'Sozial(Z)'!$B$14:$J$14</c:f>
              <c:numCache>
                <c:formatCode>General</c:formatCode>
                <c:ptCount val="9"/>
                <c:pt idx="0">
                  <c:v>107.7</c:v>
                </c:pt>
                <c:pt idx="1">
                  <c:v>107.7</c:v>
                </c:pt>
                <c:pt idx="2">
                  <c:v>110.5</c:v>
                </c:pt>
                <c:pt idx="3">
                  <c:v>111.6</c:v>
                </c:pt>
                <c:pt idx="4">
                  <c:v>111.6</c:v>
                </c:pt>
                <c:pt idx="5">
                  <c:v>111.6</c:v>
                </c:pt>
                <c:pt idx="6">
                  <c:v>114</c:v>
                </c:pt>
                <c:pt idx="7">
                  <c:v>114</c:v>
                </c:pt>
                <c:pt idx="8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4-4D37-8A07-FA3EB008B96E}"/>
            </c:ext>
          </c:extLst>
        </c:ser>
        <c:ser>
          <c:idx val="1"/>
          <c:order val="1"/>
          <c:tx>
            <c:strRef>
              <c:f>'Sozial(Z)'!$A$15</c:f>
              <c:strCache>
                <c:ptCount val="1"/>
                <c:pt idx="0">
                  <c:v>Teuerung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'Sozial(Z)'!$B$13:$F$13</c:f>
              <c:numCache>
                <c:formatCode>General</c:formatCode>
                <c:ptCount val="5"/>
                <c:pt idx="0">
                  <c:v>95</c:v>
                </c:pt>
                <c:pt idx="1">
                  <c:v>96</c:v>
                </c:pt>
                <c:pt idx="2">
                  <c:v>97</c:v>
                </c:pt>
                <c:pt idx="3">
                  <c:v>98</c:v>
                </c:pt>
                <c:pt idx="4">
                  <c:v>99</c:v>
                </c:pt>
              </c:numCache>
            </c:numRef>
          </c:cat>
          <c:val>
            <c:numRef>
              <c:f>'Sozial(Z)'!$B$15:$J$15</c:f>
              <c:numCache>
                <c:formatCode>General</c:formatCode>
                <c:ptCount val="9"/>
                <c:pt idx="0">
                  <c:v>104.8</c:v>
                </c:pt>
                <c:pt idx="1">
                  <c:v>105.6</c:v>
                </c:pt>
                <c:pt idx="2">
                  <c:v>106.1</c:v>
                </c:pt>
                <c:pt idx="3">
                  <c:v>105.9</c:v>
                </c:pt>
                <c:pt idx="4">
                  <c:v>107.7</c:v>
                </c:pt>
                <c:pt idx="5">
                  <c:v>109.4</c:v>
                </c:pt>
                <c:pt idx="6">
                  <c:v>113</c:v>
                </c:pt>
                <c:pt idx="7">
                  <c:v>112.7</c:v>
                </c:pt>
                <c:pt idx="8">
                  <c:v>113.4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4-4D37-8A07-FA3EB008B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2227200"/>
        <c:axId val="1"/>
      </c:lineChart>
      <c:catAx>
        <c:axId val="4722272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1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%</a:t>
                </a:r>
              </a:p>
            </c:rich>
          </c:tx>
          <c:layout>
            <c:manualLayout>
              <c:xMode val="edge"/>
              <c:yMode val="edge"/>
              <c:x val="0.16557390302726613"/>
              <c:y val="4.8780875102222294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2720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4262354526090646"/>
          <c:y val="0.30081539646370414"/>
          <c:w val="0.15737717515462918"/>
          <c:h val="0.31707568816444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Aufwand / Rückerstattung</a:t>
            </a:r>
          </a:p>
        </c:rich>
      </c:tx>
      <c:layout>
        <c:manualLayout>
          <c:xMode val="edge"/>
          <c:yMode val="edge"/>
          <c:x val="0.36393471754508"/>
          <c:y val="4.109607366613899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31311500473473097"/>
          <c:y val="0.14611937303516087"/>
          <c:w val="0.3475412617998061"/>
          <c:h val="0.7168981739537579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'Sozial(Z)'!$F$50</c:f>
              <c:strCache>
                <c:ptCount val="1"/>
                <c:pt idx="0">
                  <c:v>Total Aufwand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'Sozial(Z)'!$G$50:$I$50</c:f>
              <c:numCache>
                <c:formatCode>General</c:formatCode>
                <c:ptCount val="3"/>
                <c:pt idx="0">
                  <c:v>5596751</c:v>
                </c:pt>
                <c:pt idx="1">
                  <c:v>5851785</c:v>
                </c:pt>
                <c:pt idx="2">
                  <c:v>6251983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C0-4FA5-B111-F5AF1C56DBA7}"/>
            </c:ext>
          </c:extLst>
        </c:ser>
        <c:ser>
          <c:idx val="1"/>
          <c:order val="1"/>
          <c:tx>
            <c:strRef>
              <c:f>'Sozial(Z)'!$F$51</c:f>
              <c:strCache>
                <c:ptCount val="1"/>
                <c:pt idx="0">
                  <c:v>Rückerstattung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'Sozial(Z)'!$G$51:$I$51</c:f>
              <c:numCache>
                <c:formatCode>General</c:formatCode>
                <c:ptCount val="3"/>
                <c:pt idx="0">
                  <c:v>3360058</c:v>
                </c:pt>
                <c:pt idx="1">
                  <c:v>3071934</c:v>
                </c:pt>
                <c:pt idx="2">
                  <c:v>3256096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C0-4FA5-B111-F5AF1C56DBA7}"/>
            </c:ext>
          </c:extLst>
        </c:ser>
        <c:ser>
          <c:idx val="2"/>
          <c:order val="2"/>
          <c:tx>
            <c:strRef>
              <c:f>'Sozial(Z)'!$F$52</c:f>
              <c:strCache>
                <c:ptCount val="1"/>
                <c:pt idx="0">
                  <c:v>Nettoaufwand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'Sozial(Z)'!$G$49:$I$49</c:f>
              <c:numCache>
                <c:formatCode>General</c:formatCode>
                <c:ptCount val="3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</c:numCache>
            </c:numRef>
          </c:cat>
          <c:val>
            <c:numRef>
              <c:f>'Sozial(Z)'!$G$52:$I$52</c:f>
              <c:numCache>
                <c:formatCode>General</c:formatCode>
                <c:ptCount val="3"/>
                <c:pt idx="0">
                  <c:v>2236693</c:v>
                </c:pt>
                <c:pt idx="1">
                  <c:v>2779851</c:v>
                </c:pt>
                <c:pt idx="2">
                  <c:v>2995887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C0-4FA5-B111-F5AF1C56DB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199360"/>
        <c:axId val="1"/>
        <c:axId val="0"/>
      </c:bar3DChart>
      <c:catAx>
        <c:axId val="47219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Fr.</a:t>
                </a:r>
              </a:p>
            </c:rich>
          </c:tx>
          <c:layout>
            <c:manualLayout>
              <c:xMode val="edge"/>
              <c:yMode val="edge"/>
              <c:x val="0.25409856405174502"/>
              <c:y val="0.100457068961673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199360"/>
        <c:crosses val="autoZero"/>
        <c:crossBetween val="between"/>
        <c:majorUnit val="1000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9016448687603005"/>
          <c:y val="0.27854005484827538"/>
          <c:w val="0.14918044728199226"/>
          <c:h val="0.3150698981070655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Fälle von Zusatzleistungen</a:t>
            </a:r>
          </a:p>
        </c:rich>
      </c:tx>
      <c:layout>
        <c:manualLayout>
          <c:xMode val="edge"/>
          <c:yMode val="edge"/>
          <c:x val="0.319604869945742"/>
          <c:y val="3.968269346281878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2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344327044126342"/>
          <c:y val="0.18650865927524832"/>
          <c:w val="0.75453108471726726"/>
          <c:h val="0.6071452099811274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'Sozial(Z)'!$B$34</c:f>
              <c:strCache>
                <c:ptCount val="1"/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'Sozial(Z)'!$A$35:$A$47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>
                  <c:v>97</c:v>
                </c:pt>
                <c:pt idx="7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'Sozial(Z)'!$B$35:$B$47</c:f>
              <c:numCache>
                <c:formatCode>General</c:formatCode>
                <c:ptCount val="13"/>
                <c:pt idx="0">
                  <c:v>176</c:v>
                </c:pt>
                <c:pt idx="1">
                  <c:v>191</c:v>
                </c:pt>
                <c:pt idx="2">
                  <c:v>198</c:v>
                </c:pt>
                <c:pt idx="3">
                  <c:v>209</c:v>
                </c:pt>
                <c:pt idx="4">
                  <c:v>222</c:v>
                </c:pt>
                <c:pt idx="5">
                  <c:v>213</c:v>
                </c:pt>
                <c:pt idx="6">
                  <c:v>227</c:v>
                </c:pt>
                <c:pt idx="7">
                  <c:v>240</c:v>
                </c:pt>
                <c:pt idx="8">
                  <c:v>240</c:v>
                </c:pt>
                <c:pt idx="9">
                  <c:v>292</c:v>
                </c:pt>
                <c:pt idx="10">
                  <c:v>283</c:v>
                </c:pt>
                <c:pt idx="11">
                  <c:v>298</c:v>
                </c:pt>
                <c:pt idx="12">
                  <c:v>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9D-4D8F-ACE4-B85503B22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22880"/>
        <c:axId val="1"/>
        <c:axId val="0"/>
      </c:bar3DChart>
      <c:catAx>
        <c:axId val="47222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79407304918613"/>
              <c:y val="0.8849240642208590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5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22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Anzahl der durch die Vormundschaft geführten Massnahmen</a:t>
            </a:r>
          </a:p>
        </c:rich>
      </c:tx>
      <c:layout>
        <c:manualLayout>
          <c:xMode val="edge"/>
          <c:yMode val="edge"/>
          <c:x val="0.18121925615480217"/>
          <c:y val="4.016080007843906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4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3.7891299014185906E-2"/>
          <c:y val="0.1847396803608197"/>
          <c:w val="0.80230707043080596"/>
          <c:h val="0.6064280811844298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'Sozial(Z)'!$L$3</c:f>
              <c:strCache>
                <c:ptCount val="1"/>
                <c:pt idx="0">
                  <c:v>Fälle: Amtsvormundschaft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'Sozial(Z)'!$K$4:$K$12</c:f>
              <c:numCache>
                <c:formatCode>General</c:formatCode>
                <c:ptCount val="9"/>
                <c:pt idx="0">
                  <c:v>95</c:v>
                </c:pt>
                <c:pt idx="1">
                  <c:v>96</c:v>
                </c:pt>
                <c:pt idx="2">
                  <c:v>97</c:v>
                </c:pt>
                <c:pt idx="3">
                  <c:v>98</c:v>
                </c:pt>
                <c:pt idx="4">
                  <c:v>99</c:v>
                </c:pt>
                <c:pt idx="5" formatCode="00">
                  <c:v>0</c:v>
                </c:pt>
                <c:pt idx="6" formatCode="00">
                  <c:v>1</c:v>
                </c:pt>
                <c:pt idx="7" formatCode="00">
                  <c:v>2</c:v>
                </c:pt>
                <c:pt idx="8" formatCode="00">
                  <c:v>3</c:v>
                </c:pt>
              </c:numCache>
            </c:numRef>
          </c:cat>
          <c:val>
            <c:numRef>
              <c:f>'Sozial(Z)'!$L$4:$L$12</c:f>
              <c:numCache>
                <c:formatCode>General</c:formatCode>
                <c:ptCount val="9"/>
                <c:pt idx="0">
                  <c:v>18</c:v>
                </c:pt>
                <c:pt idx="1">
                  <c:v>17</c:v>
                </c:pt>
                <c:pt idx="2">
                  <c:v>24</c:v>
                </c:pt>
                <c:pt idx="3">
                  <c:v>23</c:v>
                </c:pt>
                <c:pt idx="4">
                  <c:v>26</c:v>
                </c:pt>
                <c:pt idx="5">
                  <c:v>30</c:v>
                </c:pt>
                <c:pt idx="6">
                  <c:v>27</c:v>
                </c:pt>
                <c:pt idx="7">
                  <c:v>42</c:v>
                </c:pt>
                <c:pt idx="8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7A-4261-973F-8F4C6B8E4820}"/>
            </c:ext>
          </c:extLst>
        </c:ser>
        <c:ser>
          <c:idx val="1"/>
          <c:order val="1"/>
          <c:tx>
            <c:strRef>
              <c:f>'Sozial(Z)'!$M$3</c:f>
              <c:strCache>
                <c:ptCount val="1"/>
                <c:pt idx="0">
                  <c:v>Fälle: Private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'Sozial(Z)'!$K$4:$K$7</c:f>
              <c:numCache>
                <c:formatCode>General</c:formatCode>
                <c:ptCount val="4"/>
                <c:pt idx="0">
                  <c:v>95</c:v>
                </c:pt>
                <c:pt idx="1">
                  <c:v>96</c:v>
                </c:pt>
                <c:pt idx="2">
                  <c:v>97</c:v>
                </c:pt>
                <c:pt idx="3">
                  <c:v>98</c:v>
                </c:pt>
              </c:numCache>
            </c:numRef>
          </c:cat>
          <c:val>
            <c:numRef>
              <c:f>'Sozial(Z)'!$M$4:$M$12</c:f>
              <c:numCache>
                <c:formatCode>General</c:formatCode>
                <c:ptCount val="9"/>
                <c:pt idx="0">
                  <c:v>29</c:v>
                </c:pt>
                <c:pt idx="1">
                  <c:v>32</c:v>
                </c:pt>
                <c:pt idx="2">
                  <c:v>30</c:v>
                </c:pt>
                <c:pt idx="3">
                  <c:v>33</c:v>
                </c:pt>
                <c:pt idx="4">
                  <c:v>37</c:v>
                </c:pt>
                <c:pt idx="5">
                  <c:v>39</c:v>
                </c:pt>
                <c:pt idx="6">
                  <c:v>46</c:v>
                </c:pt>
                <c:pt idx="7">
                  <c:v>29</c:v>
                </c:pt>
                <c:pt idx="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7A-4261-973F-8F4C6B8E4820}"/>
            </c:ext>
          </c:extLst>
        </c:ser>
        <c:ser>
          <c:idx val="2"/>
          <c:order val="2"/>
          <c:tx>
            <c:strRef>
              <c:f>'Sozial(Z)'!$N$3</c:f>
              <c:strCache>
                <c:ptCount val="1"/>
                <c:pt idx="0">
                  <c:v>Fälle: Jugendsekretariat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'Sozial(Z)'!$K$4:$K$7</c:f>
              <c:numCache>
                <c:formatCode>General</c:formatCode>
                <c:ptCount val="4"/>
                <c:pt idx="0">
                  <c:v>95</c:v>
                </c:pt>
                <c:pt idx="1">
                  <c:v>96</c:v>
                </c:pt>
                <c:pt idx="2">
                  <c:v>97</c:v>
                </c:pt>
                <c:pt idx="3">
                  <c:v>98</c:v>
                </c:pt>
              </c:numCache>
            </c:numRef>
          </c:cat>
          <c:val>
            <c:numRef>
              <c:f>'Sozial(Z)'!$N$4:$N$12</c:f>
              <c:numCache>
                <c:formatCode>General</c:formatCode>
                <c:ptCount val="9"/>
                <c:pt idx="0">
                  <c:v>27</c:v>
                </c:pt>
                <c:pt idx="1">
                  <c:v>19</c:v>
                </c:pt>
                <c:pt idx="2">
                  <c:v>25</c:v>
                </c:pt>
                <c:pt idx="3">
                  <c:v>41</c:v>
                </c:pt>
                <c:pt idx="4">
                  <c:v>53</c:v>
                </c:pt>
                <c:pt idx="5">
                  <c:v>49</c:v>
                </c:pt>
                <c:pt idx="6">
                  <c:v>66</c:v>
                </c:pt>
                <c:pt idx="7">
                  <c:v>69</c:v>
                </c:pt>
                <c:pt idx="8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7A-4261-973F-8F4C6B8E4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07040"/>
        <c:axId val="1"/>
        <c:axId val="0"/>
      </c:bar3DChart>
      <c:catAx>
        <c:axId val="472207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1021449802314308"/>
              <c:y val="0.8835376017256594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070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5453108471726726"/>
          <c:y val="0.30923816060398079"/>
          <c:w val="0.23723248078446829"/>
          <c:h val="0.2329326404549465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Hochhaus 2003</a:t>
            </a:r>
          </a:p>
        </c:rich>
      </c:tx>
      <c:layout>
        <c:manualLayout>
          <c:xMode val="edge"/>
          <c:yMode val="edge"/>
          <c:x val="0.33717105263157893"/>
          <c:y val="3.167420814479637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67420814479638"/>
          <c:w val="0.84539473684210531"/>
          <c:h val="0.53393665158371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Sozial5!$H$6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Sozial5!$H$7:$H$15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16</c:v>
                </c:pt>
                <c:pt idx="4">
                  <c:v>18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95-4C44-A2BB-3B962A9A9B30}"/>
            </c:ext>
          </c:extLst>
        </c:ser>
        <c:ser>
          <c:idx val="1"/>
          <c:order val="1"/>
          <c:tx>
            <c:strRef>
              <c:f>Sozial5!$I$6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'Alterssied(Z)'!$A$17:$A$23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Sozial5!$I$7:$I$15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4</c:v>
                </c:pt>
                <c:pt idx="3">
                  <c:v>14</c:v>
                </c:pt>
                <c:pt idx="4">
                  <c:v>16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95-4C44-A2BB-3B962A9A9B30}"/>
            </c:ext>
          </c:extLst>
        </c:ser>
        <c:ser>
          <c:idx val="2"/>
          <c:order val="2"/>
          <c:tx>
            <c:strRef>
              <c:f>Sozial5!$J$6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'Alterssied(Z)'!$A$17:$A$23</c:f>
              <c:strCache>
                <c:ptCount val="2"/>
                <c:pt idx="0">
                  <c:v>Pro Senectute Sportgruppen</c:v>
                </c:pt>
                <c:pt idx="1">
                  <c:v>Total</c:v>
                </c:pt>
              </c:strCache>
            </c:strRef>
          </c:cat>
          <c:val>
            <c:numRef>
              <c:f>Sozial5!$J$7:$J$15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95-4C44-A2BB-3B962A9A9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00800"/>
        <c:axId val="1"/>
        <c:axId val="0"/>
      </c:bar3DChart>
      <c:catAx>
        <c:axId val="472200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7697368421052633"/>
              <c:y val="0.8687782805429864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5131578947368421"/>
              <c:y val="0.24434389140271492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0080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3388157894736847"/>
          <c:y val="0.22624434389140272"/>
          <c:w val="9.8684210526315791E-2"/>
          <c:h val="0.26244343891402716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Durchschnittliches Eintrittsalter ins Heim</a:t>
            </a:r>
          </a:p>
        </c:rich>
      </c:tx>
      <c:layout>
        <c:manualLayout>
          <c:xMode val="edge"/>
          <c:yMode val="edge"/>
          <c:x val="0.13131356308384326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9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6936115504378105"/>
          <c:y val="0.24762019912667005"/>
          <c:w val="0.62626468547679093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'Alterssied(Z)'!$F$2</c:f>
              <c:strCache>
                <c:ptCount val="1"/>
                <c:pt idx="0">
                  <c:v>Durchschnittliches Eintrittsalter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'Alterssied(Z)'!$E$3:$E$8</c:f>
              <c:numCache>
                <c:formatCode>General</c:formatCode>
                <c:ptCount val="6"/>
                <c:pt idx="0">
                  <c:v>98</c:v>
                </c:pt>
                <c:pt idx="1">
                  <c:v>99</c:v>
                </c:pt>
                <c:pt idx="2" formatCode="00">
                  <c:v>0</c:v>
                </c:pt>
                <c:pt idx="3" formatCode="00">
                  <c:v>1</c:v>
                </c:pt>
                <c:pt idx="4" formatCode="00">
                  <c:v>2</c:v>
                </c:pt>
                <c:pt idx="5" formatCode="00">
                  <c:v>3</c:v>
                </c:pt>
              </c:numCache>
            </c:numRef>
          </c:cat>
          <c:val>
            <c:numRef>
              <c:f>'Alterssied(Z)'!$F$3:$F$8</c:f>
              <c:numCache>
                <c:formatCode>General</c:formatCode>
                <c:ptCount val="6"/>
                <c:pt idx="0">
                  <c:v>85.5</c:v>
                </c:pt>
                <c:pt idx="1">
                  <c:v>84.5</c:v>
                </c:pt>
                <c:pt idx="2">
                  <c:v>82.1</c:v>
                </c:pt>
                <c:pt idx="3">
                  <c:v>80.3</c:v>
                </c:pt>
                <c:pt idx="4">
                  <c:v>86.3</c:v>
                </c:pt>
                <c:pt idx="5">
                  <c:v>83.5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F-427B-9117-727184B452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26720"/>
        <c:axId val="1"/>
        <c:axId val="0"/>
      </c:bar3DChart>
      <c:catAx>
        <c:axId val="472226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841918014513676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88"/>
          <c:min val="7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191919822968694"/>
              <c:y val="0.447621129190518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26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Stadtrat 2002/2006</a:t>
            </a:r>
          </a:p>
        </c:rich>
      </c:tx>
      <c:layout>
        <c:manualLayout>
          <c:xMode val="edge"/>
          <c:yMode val="edge"/>
          <c:x val="0.19931944551358624"/>
          <c:y val="3.9527061666542691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089822872512131"/>
          <c:y val="0.33993273033226712"/>
          <c:w val="0.72167385444574328"/>
          <c:h val="0.45851391533189517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10B5-47BC-954E-7053FC1D5AE3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0B5-47BC-954E-7053FC1D5AE3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10B5-47BC-954E-7053FC1D5AE3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10B5-47BC-954E-7053FC1D5AE3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10B5-47BC-954E-7053FC1D5AE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'Gemeinder(Z)'!$A$17:$A$21</c:f>
              <c:strCache>
                <c:ptCount val="5"/>
                <c:pt idx="0">
                  <c:v>CVP</c:v>
                </c:pt>
                <c:pt idx="1">
                  <c:v>GV</c:v>
                </c:pt>
                <c:pt idx="2">
                  <c:v>SVP</c:v>
                </c:pt>
                <c:pt idx="3">
                  <c:v>FDP</c:v>
                </c:pt>
                <c:pt idx="4">
                  <c:v>SP</c:v>
                </c:pt>
              </c:strCache>
            </c:strRef>
          </c:cat>
          <c:val>
            <c:numRef>
              <c:f>'Gemeinder(Z)'!$B$17:$B$21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0B5-47BC-954E-7053FC1D5AE3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Durchschnittliche Aufenthaltsdauer im Heim</a:t>
            </a:r>
          </a:p>
        </c:rich>
      </c:tx>
      <c:layout>
        <c:manualLayout>
          <c:xMode val="edge"/>
          <c:yMode val="edge"/>
          <c:x val="0.11904801448240354"/>
          <c:y val="2.380963453141058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70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7551111923070537"/>
          <c:y val="0.24762019912667005"/>
          <c:w val="0.61224693162378963"/>
          <c:h val="0.5047642520659043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'Alterssied(Z)'!$G$2</c:f>
              <c:strCache>
                <c:ptCount val="1"/>
                <c:pt idx="0">
                  <c:v>Durchschnittliche Aufenthaltsdauer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'Alterssied(Z)'!$E$4:$E$8</c:f>
              <c:numCache>
                <c:formatCode>00</c:formatCode>
                <c:ptCount val="5"/>
                <c:pt idx="0" formatCode="General">
                  <c:v>99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</c:numCache>
            </c:numRef>
          </c:cat>
          <c:val>
            <c:numRef>
              <c:f>'Alterssied(Z)'!$G$4:$G$8</c:f>
              <c:numCache>
                <c:formatCode>General</c:formatCode>
                <c:ptCount val="5"/>
                <c:pt idx="0">
                  <c:v>2.95</c:v>
                </c:pt>
                <c:pt idx="1">
                  <c:v>2.2000000000000002</c:v>
                </c:pt>
                <c:pt idx="2">
                  <c:v>1.75</c:v>
                </c:pt>
                <c:pt idx="3">
                  <c:v>3.63</c:v>
                </c:pt>
                <c:pt idx="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10-4F13-9C5E-6892F8B1F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04640"/>
        <c:axId val="1"/>
        <c:axId val="0"/>
      </c:bar3DChart>
      <c:catAx>
        <c:axId val="472204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im Jahr</a:t>
                </a:r>
              </a:p>
            </c:rich>
          </c:tx>
          <c:layout>
            <c:manualLayout>
              <c:xMode val="edge"/>
              <c:yMode val="edge"/>
              <c:x val="0.50340303266844932"/>
              <c:y val="0.857146843130780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4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Jahre</a:t>
                </a:r>
              </a:p>
            </c:rich>
          </c:tx>
          <c:layout>
            <c:manualLayout>
              <c:xMode val="edge"/>
              <c:yMode val="edge"/>
              <c:x val="0.18027270764478251"/>
              <c:y val="0.347620664158594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04640"/>
        <c:crosses val="autoZero"/>
        <c:crossBetween val="between"/>
        <c:majorUnit val="0.5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 im Alterszentrum 2003</a:t>
            </a:r>
          </a:p>
        </c:rich>
      </c:tx>
      <c:layout>
        <c:manualLayout>
          <c:xMode val="edge"/>
          <c:yMode val="edge"/>
          <c:x val="0.31147565916020359"/>
          <c:y val="4.05407188763323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3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0327877119522541"/>
          <c:y val="0.18018097278369924"/>
          <c:w val="0.82623016956180328"/>
          <c:h val="0.522524821072727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Sozial5!$B$6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Sozial5!$B$7:$B$15</c:f>
              <c:numCache>
                <c:formatCode>0\ \ </c:formatCode>
                <c:ptCount val="9"/>
                <c:pt idx="0">
                  <c:v>0</c:v>
                </c:pt>
                <c:pt idx="1">
                  <c:v>1</c:v>
                </c:pt>
                <c:pt idx="2">
                  <c:v>7</c:v>
                </c:pt>
                <c:pt idx="3">
                  <c:v>27</c:v>
                </c:pt>
                <c:pt idx="4">
                  <c:v>37</c:v>
                </c:pt>
                <c:pt idx="5">
                  <c:v>22</c:v>
                </c:pt>
                <c:pt idx="6">
                  <c:v>11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0F-4F56-8A79-8BF26ABA3865}"/>
            </c:ext>
          </c:extLst>
        </c:ser>
        <c:ser>
          <c:idx val="1"/>
          <c:order val="1"/>
          <c:tx>
            <c:strRef>
              <c:f>Sozial5!$C$6</c:f>
              <c:strCache>
                <c:ptCount val="1"/>
                <c:pt idx="0">
                  <c:v>weiblich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Sozial5!$C$7:$C$15</c:f>
              <c:numCache>
                <c:formatCode>0\ \ </c:formatCode>
                <c:ptCount val="9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14</c:v>
                </c:pt>
                <c:pt idx="4">
                  <c:v>20</c:v>
                </c:pt>
                <c:pt idx="5">
                  <c:v>18</c:v>
                </c:pt>
                <c:pt idx="6">
                  <c:v>8</c:v>
                </c:pt>
                <c:pt idx="7">
                  <c:v>1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0F-4F56-8A79-8BF26ABA3865}"/>
            </c:ext>
          </c:extLst>
        </c:ser>
        <c:ser>
          <c:idx val="2"/>
          <c:order val="2"/>
          <c:tx>
            <c:strRef>
              <c:f>Sozial5!$D$6</c:f>
              <c:strCache>
                <c:ptCount val="1"/>
                <c:pt idx="0">
                  <c:v>männlich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Sozial5!$A$7:$A$15</c:f>
              <c:strCache>
                <c:ptCount val="9"/>
                <c:pt idx="0">
                  <c:v>60 - 65</c:v>
                </c:pt>
                <c:pt idx="1">
                  <c:v>66 - 70</c:v>
                </c:pt>
                <c:pt idx="2">
                  <c:v>71 - 75</c:v>
                </c:pt>
                <c:pt idx="3">
                  <c:v>76 - 80</c:v>
                </c:pt>
                <c:pt idx="4">
                  <c:v>81 - 85</c:v>
                </c:pt>
                <c:pt idx="5">
                  <c:v>86 - 90</c:v>
                </c:pt>
                <c:pt idx="6">
                  <c:v>91 - 95</c:v>
                </c:pt>
                <c:pt idx="7">
                  <c:v>96 - 100</c:v>
                </c:pt>
                <c:pt idx="8">
                  <c:v>101 - 105</c:v>
                </c:pt>
              </c:strCache>
            </c:strRef>
          </c:cat>
          <c:val>
            <c:numRef>
              <c:f>Sozial5!$D$7:$D$15</c:f>
              <c:numCache>
                <c:formatCode>0\ \ 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13</c:v>
                </c:pt>
                <c:pt idx="3">
                  <c:v>17</c:v>
                </c:pt>
                <c:pt idx="4">
                  <c:v>4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50F-4F56-8A79-8BF26ABA3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41120"/>
        <c:axId val="1"/>
        <c:axId val="0"/>
      </c:bar3DChart>
      <c:catAx>
        <c:axId val="47224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Alter</a:t>
                </a:r>
              </a:p>
            </c:rich>
          </c:tx>
          <c:layout>
            <c:manualLayout>
              <c:xMode val="edge"/>
              <c:yMode val="edge"/>
              <c:x val="0.49016432678368882"/>
              <c:y val="0.8648686693617564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Bewohner</a:t>
                </a:r>
              </a:p>
            </c:rich>
          </c:tx>
          <c:layout>
            <c:manualLayout>
              <c:xMode val="edge"/>
              <c:yMode val="edge"/>
              <c:x val="0.16229521187821136"/>
              <c:y val="0.243244313257994"/>
            </c:manualLayout>
          </c:layout>
          <c:overlay val="0"/>
          <c:spPr>
            <a:noFill/>
            <a:ln w="25400">
              <a:noFill/>
            </a:ln>
          </c:spPr>
        </c:title>
        <c:numFmt formatCode="0\ \ 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41120"/>
        <c:crosses val="autoZero"/>
        <c:crossBetween val="between"/>
        <c:maj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950886071085805"/>
          <c:y val="0.2612624105363639"/>
          <c:w val="9.8360734471643244E-2"/>
          <c:h val="0.261262410536363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Freiwilligenarbeit für Seniorinnen und Senioren</a:t>
            </a:r>
          </a:p>
        </c:rich>
      </c:tx>
      <c:layout>
        <c:manualLayout>
          <c:xMode val="edge"/>
          <c:yMode val="edge"/>
          <c:x val="0.24796104579890602"/>
          <c:y val="2.8571481717785934E-2"/>
        </c:manualLayout>
      </c:layout>
      <c:overlay val="0"/>
      <c:spPr>
        <a:noFill/>
        <a:ln w="25400">
          <a:noFill/>
        </a:ln>
      </c:spPr>
    </c:title>
    <c:autoTitleDeleted val="0"/>
    <c:view3D>
      <c:rotX val="20"/>
      <c:hPercent val="100"/>
      <c:rotY val="22"/>
      <c:depthPercent val="200"/>
      <c:rAngAx val="0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13213713624810125"/>
          <c:y val="0.10095256873617696"/>
          <c:w val="0.73572652404806982"/>
          <c:h val="0.62285830144773335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'Alterssied(Z)'!$C$2</c:f>
              <c:strCache>
                <c:ptCount val="1"/>
                <c:pt idx="0">
                  <c:v>Std. pro Person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953-4BFB-8886-362902040304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953-4BFB-8886-362902040304}"/>
                </c:ext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953-4BFB-8886-362902040304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953-4BFB-8886-362902040304}"/>
                </c:ext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953-4BFB-8886-362902040304}"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953-4BFB-8886-362902040304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953-4BFB-8886-362902040304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953-4BFB-8886-362902040304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953-4BFB-8886-362902040304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953-4BFB-8886-362902040304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953-4BFB-8886-36290204030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('Alterssied(Z)'!$A$3:$B$16,'Alterssied(Z)'!$A$17:$B$17)</c:f>
              <c:strCache>
                <c:ptCount val="15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Steuerberatung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Besucherdienst Frauenverein</c:v>
                </c:pt>
                <c:pt idx="10">
                  <c:v>Mangen</c:v>
                </c:pt>
                <c:pt idx="11">
                  <c:v>Näh- und Flickstube</c:v>
                </c:pt>
                <c:pt idx="12">
                  <c:v>Sonntagstisch</c:v>
                </c:pt>
                <c:pt idx="13">
                  <c:v>Pro Senectute OV</c:v>
                </c:pt>
                <c:pt idx="14">
                  <c:v>Pro Senectute Sportgruppen</c:v>
                </c:pt>
              </c:strCache>
            </c:strRef>
          </c:cat>
          <c:val>
            <c:numRef>
              <c:f>'Alterssied(Z)'!$C$3:$C$17</c:f>
              <c:numCache>
                <c:formatCode>0</c:formatCode>
                <c:ptCount val="15"/>
                <c:pt idx="0">
                  <c:v>25</c:v>
                </c:pt>
                <c:pt idx="1">
                  <c:v>27.5</c:v>
                </c:pt>
                <c:pt idx="2">
                  <c:v>33</c:v>
                </c:pt>
                <c:pt idx="3">
                  <c:v>38.700000000000003</c:v>
                </c:pt>
                <c:pt idx="4">
                  <c:v>38</c:v>
                </c:pt>
                <c:pt idx="5">
                  <c:v>71.349999999999994</c:v>
                </c:pt>
                <c:pt idx="6">
                  <c:v>30.4</c:v>
                </c:pt>
                <c:pt idx="7">
                  <c:v>65</c:v>
                </c:pt>
                <c:pt idx="8">
                  <c:v>35</c:v>
                </c:pt>
                <c:pt idx="9">
                  <c:v>40</c:v>
                </c:pt>
                <c:pt idx="10">
                  <c:v>306</c:v>
                </c:pt>
                <c:pt idx="11">
                  <c:v>14.4</c:v>
                </c:pt>
                <c:pt idx="12">
                  <c:v>33.6</c:v>
                </c:pt>
                <c:pt idx="13">
                  <c:v>53</c:v>
                </c:pt>
                <c:pt idx="14">
                  <c:v>167.2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53-4BFB-8886-362902040304}"/>
            </c:ext>
          </c:extLst>
        </c:ser>
        <c:ser>
          <c:idx val="1"/>
          <c:order val="1"/>
          <c:tx>
            <c:strRef>
              <c:f>'Alterssied(Z)'!$D$2</c:f>
              <c:strCache>
                <c:ptCount val="1"/>
                <c:pt idx="0">
                  <c:v>Gesamt-Std.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Mode val="edge"/>
                  <c:yMode val="edge"/>
                  <c:x val="0.23164781910160959"/>
                  <c:y val="0.52000096726370404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953-4BFB-8886-362902040304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26264294982647285"/>
                  <c:y val="0.4952390164416228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953-4BFB-8886-362902040304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30668866190917327"/>
                  <c:y val="0.5428581526379326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953-4BFB-8886-362902040304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34420908331295508"/>
                  <c:y val="0.4666675347238369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953-4BFB-8886-362902040304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7683553670754799"/>
                  <c:y val="0.5504772144293422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953-4BFB-8886-362902040304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4143559581113298"/>
                  <c:y val="0.26285763180363059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953-4BFB-8886-362902040304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45187637951511161"/>
                  <c:y val="0.56381057256430911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953-4BFB-8886-362902040304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49592209159781203"/>
                  <c:y val="0.4495246456931653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953-4BFB-8886-362902040304}"/>
                </c:ext>
              </c:extLst>
            </c:dLbl>
            <c:dLbl>
              <c:idx val="8"/>
              <c:layout>
                <c:manualLayout>
                  <c:xMode val="edge"/>
                  <c:yMode val="edge"/>
                  <c:x val="0.53670515834105315"/>
                  <c:y val="0.5352390908465231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953-4BFB-8886-362902040304}"/>
                </c:ext>
              </c:extLst>
            </c:dLbl>
            <c:dLbl>
              <c:idx val="9"/>
              <c:layout>
                <c:manualLayout>
                  <c:xMode val="edge"/>
                  <c:yMode val="edge"/>
                  <c:x val="0.57259425707510536"/>
                  <c:y val="0.55047721442934228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953-4BFB-8886-362902040304}"/>
                </c:ext>
              </c:extLst>
            </c:dLbl>
            <c:dLbl>
              <c:idx val="10"/>
              <c:layout>
                <c:manualLayout>
                  <c:xMode val="edge"/>
                  <c:yMode val="edge"/>
                  <c:x val="0.60195806513023897"/>
                  <c:y val="0.46095323838027974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953-4BFB-8886-362902040304}"/>
                </c:ext>
              </c:extLst>
            </c:dLbl>
            <c:dLbl>
              <c:idx val="11"/>
              <c:layout>
                <c:manualLayout>
                  <c:xMode val="edge"/>
                  <c:yMode val="edge"/>
                  <c:x val="0.64600377721293933"/>
                  <c:y val="0.61523923965632377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953-4BFB-8886-362902040304}"/>
                </c:ext>
              </c:extLst>
            </c:dLbl>
            <c:dLbl>
              <c:idx val="12"/>
              <c:layout>
                <c:manualLayout>
                  <c:xMode val="edge"/>
                  <c:yMode val="edge"/>
                  <c:x val="0.69331213463509911"/>
                  <c:y val="0.61714400510417611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953-4BFB-8886-362902040304}"/>
                </c:ext>
              </c:extLst>
            </c:dLbl>
            <c:dLbl>
              <c:idx val="13"/>
              <c:layout>
                <c:manualLayout>
                  <c:xMode val="edge"/>
                  <c:yMode val="edge"/>
                  <c:x val="0.73083255603888087"/>
                  <c:y val="0.61904877055202856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700" b="0" i="0" u="none" strike="noStrike" baseline="0">
                      <a:solidFill>
                        <a:srgbClr val="FFFFFF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953-4BFB-8886-362902040304}"/>
                </c:ext>
              </c:extLst>
            </c:dLbl>
            <c:spPr>
              <a:noFill/>
              <a:ln w="25400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7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'Alterssied(Z)'!$A$3:$B$16</c:f>
              <c:strCache>
                <c:ptCount val="14"/>
                <c:pt idx="0">
                  <c:v>Besuchergruppe Bächli</c:v>
                </c:pt>
                <c:pt idx="1">
                  <c:v>Segeno (Wohnbaugenossenschaft)</c:v>
                </c:pt>
                <c:pt idx="2">
                  <c:v>Mittagstisch</c:v>
                </c:pt>
                <c:pt idx="3">
                  <c:v>Mahlzeiten-Dienst</c:v>
                </c:pt>
                <c:pt idx="4">
                  <c:v>Steuerberatung</c:v>
                </c:pt>
                <c:pt idx="5">
                  <c:v>Brockenstube Senioren</c:v>
                </c:pt>
                <c:pt idx="6">
                  <c:v>Voliere</c:v>
                </c:pt>
                <c:pt idx="7">
                  <c:v>Autodienst Rotes Kreuz</c:v>
                </c:pt>
                <c:pt idx="8">
                  <c:v>Besuchergruppe Gibeleich</c:v>
                </c:pt>
                <c:pt idx="9">
                  <c:v>Besucherdienst Frauenverein</c:v>
                </c:pt>
                <c:pt idx="10">
                  <c:v>Mangen</c:v>
                </c:pt>
                <c:pt idx="11">
                  <c:v>Näh- und Flickstube</c:v>
                </c:pt>
                <c:pt idx="12">
                  <c:v>Sonntagstisch</c:v>
                </c:pt>
                <c:pt idx="13">
                  <c:v>Pro Senectute OV</c:v>
                </c:pt>
              </c:strCache>
            </c:strRef>
          </c:cat>
          <c:val>
            <c:numRef>
              <c:f>'Alterssied(Z)'!$D$3:$D$17</c:f>
              <c:numCache>
                <c:formatCode>0</c:formatCode>
                <c:ptCount val="15"/>
                <c:pt idx="0">
                  <c:v>300</c:v>
                </c:pt>
                <c:pt idx="1">
                  <c:v>552.5</c:v>
                </c:pt>
                <c:pt idx="2">
                  <c:v>200</c:v>
                </c:pt>
                <c:pt idx="3">
                  <c:v>1277.5</c:v>
                </c:pt>
                <c:pt idx="4">
                  <c:v>115</c:v>
                </c:pt>
                <c:pt idx="5">
                  <c:v>3660.5</c:v>
                </c:pt>
                <c:pt idx="6">
                  <c:v>182.5</c:v>
                </c:pt>
                <c:pt idx="7">
                  <c:v>1755</c:v>
                </c:pt>
                <c:pt idx="8">
                  <c:v>625</c:v>
                </c:pt>
                <c:pt idx="9">
                  <c:v>560</c:v>
                </c:pt>
                <c:pt idx="10">
                  <c:v>1830</c:v>
                </c:pt>
                <c:pt idx="11">
                  <c:v>72</c:v>
                </c:pt>
                <c:pt idx="12">
                  <c:v>168</c:v>
                </c:pt>
                <c:pt idx="13">
                  <c:v>443.5</c:v>
                </c:pt>
                <c:pt idx="14">
                  <c:v>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8953-4BFB-8886-362902040304}"/>
            </c:ext>
          </c:extLst>
        </c:ser>
        <c:ser>
          <c:idx val="2"/>
          <c:order val="2"/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'Alterssied(Z)'!$A$17</c:f>
              <c:strCache>
                <c:ptCount val="1"/>
                <c:pt idx="0">
                  <c:v>Pro Senectute Sportgruppen</c:v>
                </c:pt>
              </c:strCache>
            </c:strRef>
          </c:cat>
          <c:val>
            <c:numRef>
              <c:f>'Alterssied(Z)'!$B$17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1B-8953-4BFB-8886-36290204030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50"/>
        <c:shape val="box"/>
        <c:axId val="472239680"/>
        <c:axId val="1"/>
        <c:axId val="2"/>
      </c:bar3DChart>
      <c:catAx>
        <c:axId val="47223968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Stunden</a:t>
                </a:r>
              </a:p>
            </c:rich>
          </c:tx>
          <c:layout>
            <c:manualLayout>
              <c:xMode val="edge"/>
              <c:yMode val="edge"/>
              <c:x val="5.7096293440537571E-2"/>
              <c:y val="0.33904824971772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39680"/>
        <c:crosses val="autoZero"/>
        <c:crossBetween val="between"/>
      </c:valAx>
      <c:serAx>
        <c:axId val="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tickLblSkip val="1"/>
        <c:tickMarkSkip val="1"/>
      </c:ser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850393704" l="0.78740157480314965" r="0.78740157480314965" t="0.98425196850393704" header="0.51181102362204722" footer="0.51181102362204722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Bevölkerungsentwicklung von Opfikon  1914 - 2003</a:t>
            </a:r>
          </a:p>
        </c:rich>
      </c:tx>
      <c:layout>
        <c:manualLayout>
          <c:xMode val="edge"/>
          <c:yMode val="edge"/>
          <c:x val="0.22975206611570248"/>
          <c:y val="2.26244343891402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173553719008267E-2"/>
          <c:y val="0.15837104072398189"/>
          <c:w val="0.86280991735537194"/>
          <c:h val="0.57466063348416285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'Allg_J&amp;S(Z)'!$A$37:$A$126</c:f>
              <c:numCache>
                <c:formatCode>General</c:formatCode>
                <c:ptCount val="90"/>
                <c:pt idx="0">
                  <c:v>14</c:v>
                </c:pt>
                <c:pt idx="1">
                  <c:v>15</c:v>
                </c:pt>
                <c:pt idx="2">
                  <c:v>16</c:v>
                </c:pt>
                <c:pt idx="3">
                  <c:v>17</c:v>
                </c:pt>
                <c:pt idx="4">
                  <c:v>18</c:v>
                </c:pt>
                <c:pt idx="5">
                  <c:v>19</c:v>
                </c:pt>
                <c:pt idx="6">
                  <c:v>20</c:v>
                </c:pt>
                <c:pt idx="7">
                  <c:v>21</c:v>
                </c:pt>
                <c:pt idx="8">
                  <c:v>22</c:v>
                </c:pt>
                <c:pt idx="9">
                  <c:v>23</c:v>
                </c:pt>
                <c:pt idx="10">
                  <c:v>24</c:v>
                </c:pt>
                <c:pt idx="11">
                  <c:v>25</c:v>
                </c:pt>
                <c:pt idx="12">
                  <c:v>26</c:v>
                </c:pt>
                <c:pt idx="13">
                  <c:v>27</c:v>
                </c:pt>
                <c:pt idx="14">
                  <c:v>28</c:v>
                </c:pt>
                <c:pt idx="15">
                  <c:v>29</c:v>
                </c:pt>
                <c:pt idx="16">
                  <c:v>30</c:v>
                </c:pt>
                <c:pt idx="17">
                  <c:v>31</c:v>
                </c:pt>
                <c:pt idx="18">
                  <c:v>32</c:v>
                </c:pt>
                <c:pt idx="19">
                  <c:v>33</c:v>
                </c:pt>
                <c:pt idx="20">
                  <c:v>34</c:v>
                </c:pt>
                <c:pt idx="21">
                  <c:v>35</c:v>
                </c:pt>
                <c:pt idx="22">
                  <c:v>36</c:v>
                </c:pt>
                <c:pt idx="23">
                  <c:v>37</c:v>
                </c:pt>
                <c:pt idx="24">
                  <c:v>38</c:v>
                </c:pt>
                <c:pt idx="25">
                  <c:v>39</c:v>
                </c:pt>
                <c:pt idx="26">
                  <c:v>40</c:v>
                </c:pt>
                <c:pt idx="27">
                  <c:v>41</c:v>
                </c:pt>
                <c:pt idx="28">
                  <c:v>42</c:v>
                </c:pt>
                <c:pt idx="29">
                  <c:v>43</c:v>
                </c:pt>
                <c:pt idx="30">
                  <c:v>44</c:v>
                </c:pt>
                <c:pt idx="31">
                  <c:v>45</c:v>
                </c:pt>
                <c:pt idx="32">
                  <c:v>46</c:v>
                </c:pt>
                <c:pt idx="33">
                  <c:v>47</c:v>
                </c:pt>
                <c:pt idx="34">
                  <c:v>48</c:v>
                </c:pt>
                <c:pt idx="35">
                  <c:v>49</c:v>
                </c:pt>
                <c:pt idx="36">
                  <c:v>50</c:v>
                </c:pt>
                <c:pt idx="37">
                  <c:v>51</c:v>
                </c:pt>
                <c:pt idx="38">
                  <c:v>52</c:v>
                </c:pt>
                <c:pt idx="39">
                  <c:v>53</c:v>
                </c:pt>
                <c:pt idx="40">
                  <c:v>54</c:v>
                </c:pt>
                <c:pt idx="41">
                  <c:v>55</c:v>
                </c:pt>
                <c:pt idx="42">
                  <c:v>56</c:v>
                </c:pt>
                <c:pt idx="43">
                  <c:v>57</c:v>
                </c:pt>
                <c:pt idx="44">
                  <c:v>58</c:v>
                </c:pt>
                <c:pt idx="45">
                  <c:v>59</c:v>
                </c:pt>
                <c:pt idx="46">
                  <c:v>60</c:v>
                </c:pt>
                <c:pt idx="47">
                  <c:v>61</c:v>
                </c:pt>
                <c:pt idx="48">
                  <c:v>62</c:v>
                </c:pt>
                <c:pt idx="49">
                  <c:v>63</c:v>
                </c:pt>
                <c:pt idx="50">
                  <c:v>64</c:v>
                </c:pt>
                <c:pt idx="51">
                  <c:v>65</c:v>
                </c:pt>
                <c:pt idx="52">
                  <c:v>66</c:v>
                </c:pt>
                <c:pt idx="53">
                  <c:v>67</c:v>
                </c:pt>
                <c:pt idx="54">
                  <c:v>68</c:v>
                </c:pt>
                <c:pt idx="55">
                  <c:v>69</c:v>
                </c:pt>
                <c:pt idx="56">
                  <c:v>70</c:v>
                </c:pt>
                <c:pt idx="57">
                  <c:v>71</c:v>
                </c:pt>
                <c:pt idx="58">
                  <c:v>72</c:v>
                </c:pt>
                <c:pt idx="59">
                  <c:v>73</c:v>
                </c:pt>
                <c:pt idx="60">
                  <c:v>74</c:v>
                </c:pt>
                <c:pt idx="61">
                  <c:v>75</c:v>
                </c:pt>
                <c:pt idx="62">
                  <c:v>76</c:v>
                </c:pt>
                <c:pt idx="63">
                  <c:v>77</c:v>
                </c:pt>
                <c:pt idx="64">
                  <c:v>78</c:v>
                </c:pt>
                <c:pt idx="65">
                  <c:v>79</c:v>
                </c:pt>
                <c:pt idx="66">
                  <c:v>80</c:v>
                </c:pt>
                <c:pt idx="67">
                  <c:v>81</c:v>
                </c:pt>
                <c:pt idx="68">
                  <c:v>82</c:v>
                </c:pt>
                <c:pt idx="69">
                  <c:v>83</c:v>
                </c:pt>
                <c:pt idx="70">
                  <c:v>84</c:v>
                </c:pt>
                <c:pt idx="71">
                  <c:v>85</c:v>
                </c:pt>
                <c:pt idx="72">
                  <c:v>86</c:v>
                </c:pt>
                <c:pt idx="73">
                  <c:v>87</c:v>
                </c:pt>
                <c:pt idx="74">
                  <c:v>88</c:v>
                </c:pt>
                <c:pt idx="75">
                  <c:v>89</c:v>
                </c:pt>
                <c:pt idx="76">
                  <c:v>90</c:v>
                </c:pt>
                <c:pt idx="77">
                  <c:v>91</c:v>
                </c:pt>
                <c:pt idx="78">
                  <c:v>92</c:v>
                </c:pt>
                <c:pt idx="79">
                  <c:v>93</c:v>
                </c:pt>
                <c:pt idx="80">
                  <c:v>94</c:v>
                </c:pt>
                <c:pt idx="81">
                  <c:v>95</c:v>
                </c:pt>
                <c:pt idx="82">
                  <c:v>96</c:v>
                </c:pt>
                <c:pt idx="83">
                  <c:v>97</c:v>
                </c:pt>
                <c:pt idx="84">
                  <c:v>98</c:v>
                </c:pt>
                <c:pt idx="85">
                  <c:v>99</c:v>
                </c:pt>
                <c:pt idx="86" formatCode="00">
                  <c:v>0</c:v>
                </c:pt>
                <c:pt idx="87" formatCode="00">
                  <c:v>1</c:v>
                </c:pt>
                <c:pt idx="88" formatCode="00">
                  <c:v>2</c:v>
                </c:pt>
                <c:pt idx="89" formatCode="00">
                  <c:v>3</c:v>
                </c:pt>
              </c:numCache>
            </c:numRef>
          </c:cat>
          <c:val>
            <c:numRef>
              <c:f>'Allg_J&amp;S(Z)'!$B$37:$B$126</c:f>
              <c:numCache>
                <c:formatCode>General</c:formatCode>
                <c:ptCount val="90"/>
                <c:pt idx="0">
                  <c:v>985</c:v>
                </c:pt>
                <c:pt idx="1">
                  <c:v>1002</c:v>
                </c:pt>
                <c:pt idx="2">
                  <c:v>1019</c:v>
                </c:pt>
                <c:pt idx="3">
                  <c:v>1036</c:v>
                </c:pt>
                <c:pt idx="4">
                  <c:v>1053</c:v>
                </c:pt>
                <c:pt idx="5">
                  <c:v>1070</c:v>
                </c:pt>
                <c:pt idx="6">
                  <c:v>1087</c:v>
                </c:pt>
                <c:pt idx="7">
                  <c:v>1104</c:v>
                </c:pt>
                <c:pt idx="8">
                  <c:v>1121</c:v>
                </c:pt>
                <c:pt idx="9">
                  <c:v>1138</c:v>
                </c:pt>
                <c:pt idx="10">
                  <c:v>1155</c:v>
                </c:pt>
                <c:pt idx="11">
                  <c:v>1172</c:v>
                </c:pt>
                <c:pt idx="12">
                  <c:v>1189</c:v>
                </c:pt>
                <c:pt idx="13">
                  <c:v>1206</c:v>
                </c:pt>
                <c:pt idx="14">
                  <c:v>1223</c:v>
                </c:pt>
                <c:pt idx="15">
                  <c:v>1240</c:v>
                </c:pt>
                <c:pt idx="16">
                  <c:v>1250</c:v>
                </c:pt>
                <c:pt idx="17">
                  <c:v>1275</c:v>
                </c:pt>
                <c:pt idx="18">
                  <c:v>1300</c:v>
                </c:pt>
                <c:pt idx="19">
                  <c:v>1325</c:v>
                </c:pt>
                <c:pt idx="20">
                  <c:v>1350</c:v>
                </c:pt>
                <c:pt idx="21">
                  <c:v>1375</c:v>
                </c:pt>
                <c:pt idx="22">
                  <c:v>1400</c:v>
                </c:pt>
                <c:pt idx="23">
                  <c:v>1425</c:v>
                </c:pt>
                <c:pt idx="24">
                  <c:v>1450</c:v>
                </c:pt>
                <c:pt idx="25">
                  <c:v>1475</c:v>
                </c:pt>
                <c:pt idx="26">
                  <c:v>1500</c:v>
                </c:pt>
                <c:pt idx="27">
                  <c:v>1611</c:v>
                </c:pt>
                <c:pt idx="28">
                  <c:v>1722</c:v>
                </c:pt>
                <c:pt idx="29">
                  <c:v>1833</c:v>
                </c:pt>
                <c:pt idx="30">
                  <c:v>1944</c:v>
                </c:pt>
                <c:pt idx="31">
                  <c:v>2055</c:v>
                </c:pt>
                <c:pt idx="32">
                  <c:v>2166</c:v>
                </c:pt>
                <c:pt idx="33">
                  <c:v>2277</c:v>
                </c:pt>
                <c:pt idx="34">
                  <c:v>2388</c:v>
                </c:pt>
                <c:pt idx="35">
                  <c:v>2499</c:v>
                </c:pt>
                <c:pt idx="36">
                  <c:v>2613</c:v>
                </c:pt>
                <c:pt idx="37">
                  <c:v>3167</c:v>
                </c:pt>
                <c:pt idx="38">
                  <c:v>3785</c:v>
                </c:pt>
                <c:pt idx="39">
                  <c:v>4545</c:v>
                </c:pt>
                <c:pt idx="40">
                  <c:v>5306</c:v>
                </c:pt>
                <c:pt idx="41">
                  <c:v>5649</c:v>
                </c:pt>
                <c:pt idx="42">
                  <c:v>6128</c:v>
                </c:pt>
                <c:pt idx="43">
                  <c:v>6566</c:v>
                </c:pt>
                <c:pt idx="44">
                  <c:v>6839</c:v>
                </c:pt>
                <c:pt idx="45">
                  <c:v>7244</c:v>
                </c:pt>
                <c:pt idx="46">
                  <c:v>7692</c:v>
                </c:pt>
                <c:pt idx="47">
                  <c:v>7996</c:v>
                </c:pt>
                <c:pt idx="48">
                  <c:v>8439</c:v>
                </c:pt>
                <c:pt idx="49">
                  <c:v>8959</c:v>
                </c:pt>
                <c:pt idx="50">
                  <c:v>9148</c:v>
                </c:pt>
                <c:pt idx="51">
                  <c:v>9249</c:v>
                </c:pt>
                <c:pt idx="52">
                  <c:v>9666</c:v>
                </c:pt>
                <c:pt idx="53">
                  <c:v>9928</c:v>
                </c:pt>
                <c:pt idx="54">
                  <c:v>10178</c:v>
                </c:pt>
                <c:pt idx="55">
                  <c:v>10717</c:v>
                </c:pt>
                <c:pt idx="56">
                  <c:v>11115</c:v>
                </c:pt>
                <c:pt idx="57">
                  <c:v>12073</c:v>
                </c:pt>
                <c:pt idx="58">
                  <c:v>12650</c:v>
                </c:pt>
                <c:pt idx="59">
                  <c:v>12667</c:v>
                </c:pt>
                <c:pt idx="60">
                  <c:v>11877</c:v>
                </c:pt>
                <c:pt idx="61">
                  <c:v>11475</c:v>
                </c:pt>
                <c:pt idx="62">
                  <c:v>11591</c:v>
                </c:pt>
                <c:pt idx="63">
                  <c:v>11518</c:v>
                </c:pt>
                <c:pt idx="64">
                  <c:v>11456</c:v>
                </c:pt>
                <c:pt idx="65">
                  <c:v>11422</c:v>
                </c:pt>
                <c:pt idx="66">
                  <c:v>11403</c:v>
                </c:pt>
                <c:pt idx="67">
                  <c:v>11551</c:v>
                </c:pt>
                <c:pt idx="68">
                  <c:v>11412</c:v>
                </c:pt>
                <c:pt idx="69">
                  <c:v>11381</c:v>
                </c:pt>
                <c:pt idx="70">
                  <c:v>11618</c:v>
                </c:pt>
                <c:pt idx="71">
                  <c:v>11760</c:v>
                </c:pt>
                <c:pt idx="72">
                  <c:v>11723</c:v>
                </c:pt>
                <c:pt idx="73">
                  <c:v>11750</c:v>
                </c:pt>
                <c:pt idx="74">
                  <c:v>11730</c:v>
                </c:pt>
                <c:pt idx="75">
                  <c:v>11725</c:v>
                </c:pt>
                <c:pt idx="76">
                  <c:v>11942</c:v>
                </c:pt>
                <c:pt idx="77">
                  <c:v>12286</c:v>
                </c:pt>
                <c:pt idx="78">
                  <c:v>12270</c:v>
                </c:pt>
                <c:pt idx="79">
                  <c:v>12183</c:v>
                </c:pt>
                <c:pt idx="80">
                  <c:v>11714</c:v>
                </c:pt>
                <c:pt idx="81">
                  <c:v>11677</c:v>
                </c:pt>
                <c:pt idx="82">
                  <c:v>11406</c:v>
                </c:pt>
                <c:pt idx="83">
                  <c:v>11437</c:v>
                </c:pt>
                <c:pt idx="84">
                  <c:v>11480</c:v>
                </c:pt>
                <c:pt idx="85">
                  <c:v>11816</c:v>
                </c:pt>
                <c:pt idx="86">
                  <c:v>12174</c:v>
                </c:pt>
                <c:pt idx="87">
                  <c:v>12368</c:v>
                </c:pt>
                <c:pt idx="88">
                  <c:v>12716</c:v>
                </c:pt>
                <c:pt idx="89">
                  <c:v>13128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EB-40C6-B144-E43689CD25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324800"/>
        <c:axId val="1"/>
      </c:lineChart>
      <c:catAx>
        <c:axId val="267324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760330578512395"/>
              <c:y val="0.8778280542986425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3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7324800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Wanderbewegung seit 1955</a:t>
            </a:r>
          </a:p>
        </c:rich>
      </c:tx>
      <c:layout>
        <c:manualLayout>
          <c:xMode val="edge"/>
          <c:yMode val="edge"/>
          <c:x val="0.35515548281505727"/>
          <c:y val="3.64964154033406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379705400982E-2"/>
          <c:y val="0.17153315239570097"/>
          <c:w val="0.74631751227495913"/>
          <c:h val="0.67153404342146761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'Allg_J&amp;S(Z)'!$F$2</c:f>
              <c:strCache>
                <c:ptCount val="1"/>
                <c:pt idx="0">
                  <c:v>Zuzüge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  <c:pt idx="46" formatCode="00">
                  <c:v>3</c:v>
                </c:pt>
              </c:numCache>
            </c:numRef>
          </c:cat>
          <c:val>
            <c:numRef>
              <c:f>'Allg_J&amp;S(Z)'!$F$3:$F$49</c:f>
              <c:numCache>
                <c:formatCode>#,##0\ \ \ \ </c:formatCode>
                <c:ptCount val="47"/>
                <c:pt idx="0">
                  <c:v>1678</c:v>
                </c:pt>
                <c:pt idx="1">
                  <c:v>1528</c:v>
                </c:pt>
                <c:pt idx="2">
                  <c:v>1600</c:v>
                </c:pt>
                <c:pt idx="3">
                  <c:v>2090</c:v>
                </c:pt>
                <c:pt idx="4">
                  <c:v>2173</c:v>
                </c:pt>
                <c:pt idx="5">
                  <c:v>2317</c:v>
                </c:pt>
                <c:pt idx="6">
                  <c:v>2292</c:v>
                </c:pt>
                <c:pt idx="7">
                  <c:v>2092</c:v>
                </c:pt>
                <c:pt idx="8">
                  <c:v>1940</c:v>
                </c:pt>
                <c:pt idx="9">
                  <c:v>2019</c:v>
                </c:pt>
                <c:pt idx="10">
                  <c:v>1956</c:v>
                </c:pt>
                <c:pt idx="11">
                  <c:v>2042</c:v>
                </c:pt>
                <c:pt idx="12">
                  <c:v>2427</c:v>
                </c:pt>
                <c:pt idx="13">
                  <c:v>2508</c:v>
                </c:pt>
                <c:pt idx="14">
                  <c:v>2802</c:v>
                </c:pt>
                <c:pt idx="15">
                  <c:v>2334</c:v>
                </c:pt>
                <c:pt idx="16">
                  <c:v>2500</c:v>
                </c:pt>
                <c:pt idx="17">
                  <c:v>1824</c:v>
                </c:pt>
                <c:pt idx="18">
                  <c:v>1879</c:v>
                </c:pt>
                <c:pt idx="19">
                  <c:v>2197</c:v>
                </c:pt>
                <c:pt idx="20">
                  <c:v>1418</c:v>
                </c:pt>
                <c:pt idx="21">
                  <c:v>1790</c:v>
                </c:pt>
                <c:pt idx="22">
                  <c:v>1712</c:v>
                </c:pt>
                <c:pt idx="23">
                  <c:v>2139</c:v>
                </c:pt>
                <c:pt idx="24">
                  <c:v>1932</c:v>
                </c:pt>
                <c:pt idx="25">
                  <c:v>1696</c:v>
                </c:pt>
                <c:pt idx="26">
                  <c:v>1621</c:v>
                </c:pt>
                <c:pt idx="27">
                  <c:v>1936</c:v>
                </c:pt>
                <c:pt idx="28">
                  <c:v>1764</c:v>
                </c:pt>
                <c:pt idx="29">
                  <c:v>1683</c:v>
                </c:pt>
                <c:pt idx="30">
                  <c:v>1755</c:v>
                </c:pt>
                <c:pt idx="31">
                  <c:v>1950</c:v>
                </c:pt>
                <c:pt idx="32">
                  <c:v>1969</c:v>
                </c:pt>
                <c:pt idx="33">
                  <c:v>2194</c:v>
                </c:pt>
                <c:pt idx="34">
                  <c:v>2142</c:v>
                </c:pt>
                <c:pt idx="35">
                  <c:v>1924</c:v>
                </c:pt>
                <c:pt idx="36">
                  <c:v>1743</c:v>
                </c:pt>
                <c:pt idx="37">
                  <c:v>1737</c:v>
                </c:pt>
                <c:pt idx="38">
                  <c:v>1746</c:v>
                </c:pt>
                <c:pt idx="39">
                  <c:v>1680</c:v>
                </c:pt>
                <c:pt idx="40">
                  <c:v>1453</c:v>
                </c:pt>
                <c:pt idx="41">
                  <c:v>1604</c:v>
                </c:pt>
                <c:pt idx="42">
                  <c:v>1792</c:v>
                </c:pt>
                <c:pt idx="43">
                  <c:v>1744</c:v>
                </c:pt>
                <c:pt idx="44">
                  <c:v>1683</c:v>
                </c:pt>
                <c:pt idx="45">
                  <c:v>1733</c:v>
                </c:pt>
                <c:pt idx="46">
                  <c:v>1268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50-4B8D-85CE-69E6BC34E418}"/>
            </c:ext>
          </c:extLst>
        </c:ser>
        <c:ser>
          <c:idx val="1"/>
          <c:order val="1"/>
          <c:tx>
            <c:strRef>
              <c:f>'Allg_J&amp;S(Z)'!$G$2</c:f>
              <c:strCache>
                <c:ptCount val="1"/>
                <c:pt idx="0">
                  <c:v>Wegzüge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numRef>
              <c:f>'Allg_J&amp;S(Z)'!$E$3:$E$49</c:f>
              <c:numCache>
                <c:formatCode>General</c:formatCode>
                <c:ptCount val="47"/>
                <c:pt idx="0">
                  <c:v>57</c:v>
                </c:pt>
                <c:pt idx="1">
                  <c:v>58</c:v>
                </c:pt>
                <c:pt idx="2">
                  <c:v>59</c:v>
                </c:pt>
                <c:pt idx="3">
                  <c:v>60</c:v>
                </c:pt>
                <c:pt idx="4">
                  <c:v>61</c:v>
                </c:pt>
                <c:pt idx="5">
                  <c:v>62</c:v>
                </c:pt>
                <c:pt idx="6">
                  <c:v>63</c:v>
                </c:pt>
                <c:pt idx="7">
                  <c:v>64</c:v>
                </c:pt>
                <c:pt idx="8">
                  <c:v>65</c:v>
                </c:pt>
                <c:pt idx="9">
                  <c:v>66</c:v>
                </c:pt>
                <c:pt idx="10">
                  <c:v>67</c:v>
                </c:pt>
                <c:pt idx="11">
                  <c:v>68</c:v>
                </c:pt>
                <c:pt idx="12">
                  <c:v>69</c:v>
                </c:pt>
                <c:pt idx="13">
                  <c:v>70</c:v>
                </c:pt>
                <c:pt idx="14">
                  <c:v>71</c:v>
                </c:pt>
                <c:pt idx="15">
                  <c:v>72</c:v>
                </c:pt>
                <c:pt idx="16">
                  <c:v>73</c:v>
                </c:pt>
                <c:pt idx="17">
                  <c:v>74</c:v>
                </c:pt>
                <c:pt idx="18">
                  <c:v>75</c:v>
                </c:pt>
                <c:pt idx="19">
                  <c:v>76</c:v>
                </c:pt>
                <c:pt idx="20">
                  <c:v>77</c:v>
                </c:pt>
                <c:pt idx="21">
                  <c:v>78</c:v>
                </c:pt>
                <c:pt idx="22">
                  <c:v>79</c:v>
                </c:pt>
                <c:pt idx="23">
                  <c:v>80</c:v>
                </c:pt>
                <c:pt idx="24">
                  <c:v>81</c:v>
                </c:pt>
                <c:pt idx="25">
                  <c:v>82</c:v>
                </c:pt>
                <c:pt idx="26">
                  <c:v>83</c:v>
                </c:pt>
                <c:pt idx="27">
                  <c:v>84</c:v>
                </c:pt>
                <c:pt idx="28">
                  <c:v>85</c:v>
                </c:pt>
                <c:pt idx="29">
                  <c:v>86</c:v>
                </c:pt>
                <c:pt idx="30">
                  <c:v>87</c:v>
                </c:pt>
                <c:pt idx="31">
                  <c:v>88</c:v>
                </c:pt>
                <c:pt idx="32">
                  <c:v>89</c:v>
                </c:pt>
                <c:pt idx="33">
                  <c:v>90</c:v>
                </c:pt>
                <c:pt idx="34">
                  <c:v>91</c:v>
                </c:pt>
                <c:pt idx="35">
                  <c:v>92</c:v>
                </c:pt>
                <c:pt idx="36">
                  <c:v>93</c:v>
                </c:pt>
                <c:pt idx="37">
                  <c:v>94</c:v>
                </c:pt>
                <c:pt idx="38">
                  <c:v>95</c:v>
                </c:pt>
                <c:pt idx="39">
                  <c:v>96</c:v>
                </c:pt>
                <c:pt idx="40">
                  <c:v>97</c:v>
                </c:pt>
                <c:pt idx="41">
                  <c:v>98</c:v>
                </c:pt>
                <c:pt idx="42">
                  <c:v>99</c:v>
                </c:pt>
                <c:pt idx="43" formatCode="00">
                  <c:v>0</c:v>
                </c:pt>
                <c:pt idx="44" formatCode="00">
                  <c:v>1</c:v>
                </c:pt>
                <c:pt idx="45" formatCode="00">
                  <c:v>2</c:v>
                </c:pt>
                <c:pt idx="46" formatCode="00">
                  <c:v>3</c:v>
                </c:pt>
              </c:numCache>
            </c:numRef>
          </c:cat>
          <c:val>
            <c:numRef>
              <c:f>'Allg_J&amp;S(Z)'!$G$3:$G$49</c:f>
              <c:numCache>
                <c:formatCode>#,##0\ \ \ \ </c:formatCode>
                <c:ptCount val="47"/>
                <c:pt idx="0">
                  <c:v>1481</c:v>
                </c:pt>
                <c:pt idx="1">
                  <c:v>1443</c:v>
                </c:pt>
                <c:pt idx="2">
                  <c:v>1357</c:v>
                </c:pt>
                <c:pt idx="3">
                  <c:v>1699</c:v>
                </c:pt>
                <c:pt idx="4">
                  <c:v>2108</c:v>
                </c:pt>
                <c:pt idx="5">
                  <c:v>2068</c:v>
                </c:pt>
                <c:pt idx="6">
                  <c:v>1955</c:v>
                </c:pt>
                <c:pt idx="7">
                  <c:v>2114</c:v>
                </c:pt>
                <c:pt idx="8">
                  <c:v>2003</c:v>
                </c:pt>
                <c:pt idx="9">
                  <c:v>1803</c:v>
                </c:pt>
                <c:pt idx="10">
                  <c:v>1876</c:v>
                </c:pt>
                <c:pt idx="11">
                  <c:v>1924</c:v>
                </c:pt>
                <c:pt idx="12">
                  <c:v>2011</c:v>
                </c:pt>
                <c:pt idx="13">
                  <c:v>2032</c:v>
                </c:pt>
                <c:pt idx="14">
                  <c:v>2899</c:v>
                </c:pt>
                <c:pt idx="15">
                  <c:v>1899</c:v>
                </c:pt>
                <c:pt idx="16">
                  <c:v>2583</c:v>
                </c:pt>
                <c:pt idx="17">
                  <c:v>2314</c:v>
                </c:pt>
                <c:pt idx="18">
                  <c:v>2258</c:v>
                </c:pt>
                <c:pt idx="19">
                  <c:v>2506</c:v>
                </c:pt>
                <c:pt idx="20">
                  <c:v>1556</c:v>
                </c:pt>
                <c:pt idx="21">
                  <c:v>1887</c:v>
                </c:pt>
                <c:pt idx="22">
                  <c:v>1808</c:v>
                </c:pt>
                <c:pt idx="23">
                  <c:v>2223</c:v>
                </c:pt>
                <c:pt idx="24">
                  <c:v>1843</c:v>
                </c:pt>
                <c:pt idx="25">
                  <c:v>1872</c:v>
                </c:pt>
                <c:pt idx="26">
                  <c:v>1706</c:v>
                </c:pt>
                <c:pt idx="27">
                  <c:v>1720</c:v>
                </c:pt>
                <c:pt idx="28">
                  <c:v>1690</c:v>
                </c:pt>
                <c:pt idx="29">
                  <c:v>1757</c:v>
                </c:pt>
                <c:pt idx="30">
                  <c:v>1774</c:v>
                </c:pt>
                <c:pt idx="31">
                  <c:v>2003</c:v>
                </c:pt>
                <c:pt idx="32">
                  <c:v>1947</c:v>
                </c:pt>
                <c:pt idx="33">
                  <c:v>1993</c:v>
                </c:pt>
                <c:pt idx="34">
                  <c:v>1794</c:v>
                </c:pt>
                <c:pt idx="35">
                  <c:v>1995</c:v>
                </c:pt>
                <c:pt idx="36">
                  <c:v>1825</c:v>
                </c:pt>
                <c:pt idx="37">
                  <c:v>1768</c:v>
                </c:pt>
                <c:pt idx="38">
                  <c:v>1878</c:v>
                </c:pt>
                <c:pt idx="39">
                  <c:v>1885</c:v>
                </c:pt>
                <c:pt idx="40">
                  <c:v>1590</c:v>
                </c:pt>
                <c:pt idx="41">
                  <c:v>1373</c:v>
                </c:pt>
                <c:pt idx="42">
                  <c:v>1513</c:v>
                </c:pt>
                <c:pt idx="43">
                  <c:v>1429</c:v>
                </c:pt>
                <c:pt idx="44">
                  <c:v>1464</c:v>
                </c:pt>
                <c:pt idx="45">
                  <c:v>1372</c:v>
                </c:pt>
                <c:pt idx="46">
                  <c:v>1056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50-4B8D-85CE-69E6BC34E4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7328160"/>
        <c:axId val="1"/>
      </c:lineChart>
      <c:catAx>
        <c:axId val="267328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86088379705400986"/>
              <c:y val="0.8686146865995071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in val="5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7328160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288052373158762"/>
          <c:y val="0.31021953092839538"/>
          <c:w val="0.13747954173486088"/>
          <c:h val="0.1423360200730284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Herkunft der Einwohner (zivilrechtlich)</a:t>
            </a:r>
          </a:p>
        </c:rich>
      </c:tx>
      <c:layout>
        <c:manualLayout>
          <c:xMode val="edge"/>
          <c:yMode val="edge"/>
          <c:x val="0.27377071094607369"/>
          <c:y val="4.0816326530612242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3278715162905964"/>
          <c:y val="0.40408163265306124"/>
          <c:w val="0.33442649720358703"/>
          <c:h val="0.33061224489795921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1495-4DF2-9BB0-6651CA2EFD0C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495-4DF2-9BB0-6651CA2EFD0C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1495-4DF2-9BB0-6651CA2EFD0C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61967262717135241"/>
                  <c:y val="0.33877551020408164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495-4DF2-9BB0-6651CA2EFD0C}"/>
                </c:ext>
              </c:extLst>
            </c:dLbl>
            <c:dLbl>
              <c:idx val="1"/>
              <c:layout>
                <c:manualLayout>
                  <c:xMode val="edge"/>
                  <c:yMode val="edge"/>
                  <c:x val="0.31803304145831318"/>
                  <c:y val="0.76326530612244903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495-4DF2-9BB0-6651CA2EFD0C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40491835690826466"/>
                  <c:y val="0.2489795918367346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495-4DF2-9BB0-6651CA2EFD0C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'Allg_J&amp;S(Z)'!$E$69:$E$71</c:f>
              <c:strCache>
                <c:ptCount val="3"/>
                <c:pt idx="0">
                  <c:v>Bürger Ausland</c:v>
                </c:pt>
                <c:pt idx="1">
                  <c:v>Niederlassung CH</c:v>
                </c:pt>
                <c:pt idx="2">
                  <c:v>Ortsbürger</c:v>
                </c:pt>
              </c:strCache>
            </c:strRef>
          </c:cat>
          <c:val>
            <c:numRef>
              <c:f>'Allg_J&amp;S(Z)'!$G$69:$G$71</c:f>
              <c:numCache>
                <c:formatCode>General</c:formatCode>
                <c:ptCount val="3"/>
                <c:pt idx="0">
                  <c:v>40</c:v>
                </c:pt>
                <c:pt idx="1">
                  <c:v>50</c:v>
                </c:pt>
                <c:pt idx="2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495-4DF2-9BB0-6651CA2EFD0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Geburten / Todesfälle</a:t>
            </a:r>
          </a:p>
        </c:rich>
      </c:tx>
      <c:layout>
        <c:manualLayout>
          <c:xMode val="edge"/>
          <c:yMode val="edge"/>
          <c:x val="0.38486842105263158"/>
          <c:y val="3.4384002260927235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1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5.2631578947368418E-2"/>
          <c:y val="0.14326667608719679"/>
          <c:w val="0.94078947368421051"/>
          <c:h val="0.704872046349008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'Allg_J&amp;S(Z)'!$B$2</c:f>
              <c:strCache>
                <c:ptCount val="1"/>
                <c:pt idx="0">
                  <c:v>Geburten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'Allg_J&amp;S(Z)'!$A$3:$A$33</c:f>
              <c:numCache>
                <c:formatCode>General</c:formatCode>
                <c:ptCount val="31"/>
                <c:pt idx="0">
                  <c:v>73</c:v>
                </c:pt>
                <c:pt idx="1">
                  <c:v>74</c:v>
                </c:pt>
                <c:pt idx="2">
                  <c:v>75</c:v>
                </c:pt>
                <c:pt idx="3">
                  <c:v>76</c:v>
                </c:pt>
                <c:pt idx="4">
                  <c:v>77</c:v>
                </c:pt>
                <c:pt idx="5">
                  <c:v>78</c:v>
                </c:pt>
                <c:pt idx="6">
                  <c:v>79</c:v>
                </c:pt>
                <c:pt idx="7">
                  <c:v>80</c:v>
                </c:pt>
                <c:pt idx="8">
                  <c:v>81</c:v>
                </c:pt>
                <c:pt idx="9">
                  <c:v>82</c:v>
                </c:pt>
                <c:pt idx="10">
                  <c:v>83</c:v>
                </c:pt>
                <c:pt idx="11">
                  <c:v>84</c:v>
                </c:pt>
                <c:pt idx="12">
                  <c:v>85</c:v>
                </c:pt>
                <c:pt idx="13">
                  <c:v>86</c:v>
                </c:pt>
                <c:pt idx="14">
                  <c:v>87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98</c:v>
                </c:pt>
                <c:pt idx="26">
                  <c:v>99</c:v>
                </c:pt>
                <c:pt idx="27" formatCode="00">
                  <c:v>0</c:v>
                </c:pt>
                <c:pt idx="28" formatCode="00">
                  <c:v>1</c:v>
                </c:pt>
                <c:pt idx="29" formatCode="00">
                  <c:v>2</c:v>
                </c:pt>
                <c:pt idx="30" formatCode="00">
                  <c:v>3</c:v>
                </c:pt>
              </c:numCache>
            </c:numRef>
          </c:cat>
          <c:val>
            <c:numRef>
              <c:f>'Allg_J&amp;S(Z)'!$B$3:$B$33</c:f>
              <c:numCache>
                <c:formatCode>General</c:formatCode>
                <c:ptCount val="31"/>
                <c:pt idx="0">
                  <c:v>162</c:v>
                </c:pt>
                <c:pt idx="1">
                  <c:v>137</c:v>
                </c:pt>
                <c:pt idx="2">
                  <c:v>123</c:v>
                </c:pt>
                <c:pt idx="3">
                  <c:v>107</c:v>
                </c:pt>
                <c:pt idx="4">
                  <c:v>122</c:v>
                </c:pt>
                <c:pt idx="5">
                  <c:v>105</c:v>
                </c:pt>
                <c:pt idx="6">
                  <c:v>116</c:v>
                </c:pt>
                <c:pt idx="7">
                  <c:v>124</c:v>
                </c:pt>
                <c:pt idx="8">
                  <c:v>123</c:v>
                </c:pt>
                <c:pt idx="9">
                  <c:v>120</c:v>
                </c:pt>
                <c:pt idx="10">
                  <c:v>124</c:v>
                </c:pt>
                <c:pt idx="11">
                  <c:v>105</c:v>
                </c:pt>
                <c:pt idx="12">
                  <c:v>142</c:v>
                </c:pt>
                <c:pt idx="13">
                  <c:v>109</c:v>
                </c:pt>
                <c:pt idx="14">
                  <c:v>128</c:v>
                </c:pt>
                <c:pt idx="15">
                  <c:v>130</c:v>
                </c:pt>
                <c:pt idx="16">
                  <c:v>125</c:v>
                </c:pt>
                <c:pt idx="17">
                  <c:v>126</c:v>
                </c:pt>
                <c:pt idx="18">
                  <c:v>142</c:v>
                </c:pt>
                <c:pt idx="19">
                  <c:v>140</c:v>
                </c:pt>
                <c:pt idx="20">
                  <c:v>156</c:v>
                </c:pt>
                <c:pt idx="21">
                  <c:v>131</c:v>
                </c:pt>
                <c:pt idx="22">
                  <c:v>117</c:v>
                </c:pt>
                <c:pt idx="23">
                  <c:v>133</c:v>
                </c:pt>
                <c:pt idx="24">
                  <c:v>123</c:v>
                </c:pt>
                <c:pt idx="25">
                  <c:v>112</c:v>
                </c:pt>
                <c:pt idx="26">
                  <c:v>146</c:v>
                </c:pt>
                <c:pt idx="27">
                  <c:v>139</c:v>
                </c:pt>
                <c:pt idx="28">
                  <c:v>134</c:v>
                </c:pt>
                <c:pt idx="29">
                  <c:v>175</c:v>
                </c:pt>
                <c:pt idx="30">
                  <c:v>162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FE-485E-A478-0E119C2A21CA}"/>
            </c:ext>
          </c:extLst>
        </c:ser>
        <c:ser>
          <c:idx val="1"/>
          <c:order val="1"/>
          <c:tx>
            <c:strRef>
              <c:f>'Allg_J&amp;S(Z)'!$C$2</c:f>
              <c:strCache>
                <c:ptCount val="1"/>
                <c:pt idx="0">
                  <c:v>Todesfälle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'Allg_J&amp;S(Z)'!$A$3:$A$28</c:f>
              <c:numCache>
                <c:formatCode>General</c:formatCode>
                <c:ptCount val="26"/>
                <c:pt idx="0">
                  <c:v>73</c:v>
                </c:pt>
                <c:pt idx="1">
                  <c:v>74</c:v>
                </c:pt>
                <c:pt idx="2">
                  <c:v>75</c:v>
                </c:pt>
                <c:pt idx="3">
                  <c:v>76</c:v>
                </c:pt>
                <c:pt idx="4">
                  <c:v>77</c:v>
                </c:pt>
                <c:pt idx="5">
                  <c:v>78</c:v>
                </c:pt>
                <c:pt idx="6">
                  <c:v>79</c:v>
                </c:pt>
                <c:pt idx="7">
                  <c:v>80</c:v>
                </c:pt>
                <c:pt idx="8">
                  <c:v>81</c:v>
                </c:pt>
                <c:pt idx="9">
                  <c:v>82</c:v>
                </c:pt>
                <c:pt idx="10">
                  <c:v>83</c:v>
                </c:pt>
                <c:pt idx="11">
                  <c:v>84</c:v>
                </c:pt>
                <c:pt idx="12">
                  <c:v>85</c:v>
                </c:pt>
                <c:pt idx="13">
                  <c:v>86</c:v>
                </c:pt>
                <c:pt idx="14">
                  <c:v>87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92</c:v>
                </c:pt>
                <c:pt idx="20">
                  <c:v>93</c:v>
                </c:pt>
                <c:pt idx="21">
                  <c:v>94</c:v>
                </c:pt>
                <c:pt idx="22">
                  <c:v>95</c:v>
                </c:pt>
                <c:pt idx="23">
                  <c:v>96</c:v>
                </c:pt>
                <c:pt idx="24">
                  <c:v>97</c:v>
                </c:pt>
                <c:pt idx="25">
                  <c:v>98</c:v>
                </c:pt>
              </c:numCache>
            </c:numRef>
          </c:cat>
          <c:val>
            <c:numRef>
              <c:f>'Allg_J&amp;S(Z)'!$C$3:$C$33</c:f>
              <c:numCache>
                <c:formatCode>General</c:formatCode>
                <c:ptCount val="31"/>
                <c:pt idx="0">
                  <c:v>66</c:v>
                </c:pt>
                <c:pt idx="1">
                  <c:v>46</c:v>
                </c:pt>
                <c:pt idx="2">
                  <c:v>64</c:v>
                </c:pt>
                <c:pt idx="3">
                  <c:v>58</c:v>
                </c:pt>
                <c:pt idx="4">
                  <c:v>61</c:v>
                </c:pt>
                <c:pt idx="5">
                  <c:v>60</c:v>
                </c:pt>
                <c:pt idx="6">
                  <c:v>59</c:v>
                </c:pt>
                <c:pt idx="7">
                  <c:v>62</c:v>
                </c:pt>
                <c:pt idx="8">
                  <c:v>50</c:v>
                </c:pt>
                <c:pt idx="9">
                  <c:v>79</c:v>
                </c:pt>
                <c:pt idx="10">
                  <c:v>64</c:v>
                </c:pt>
                <c:pt idx="11">
                  <c:v>81</c:v>
                </c:pt>
                <c:pt idx="12">
                  <c:v>64</c:v>
                </c:pt>
                <c:pt idx="13">
                  <c:v>64</c:v>
                </c:pt>
                <c:pt idx="14">
                  <c:v>75</c:v>
                </c:pt>
                <c:pt idx="15">
                  <c:v>70</c:v>
                </c:pt>
                <c:pt idx="16">
                  <c:v>63</c:v>
                </c:pt>
                <c:pt idx="17">
                  <c:v>72</c:v>
                </c:pt>
                <c:pt idx="18">
                  <c:v>75</c:v>
                </c:pt>
                <c:pt idx="19">
                  <c:v>68</c:v>
                </c:pt>
                <c:pt idx="20">
                  <c:v>77</c:v>
                </c:pt>
                <c:pt idx="21">
                  <c:v>88</c:v>
                </c:pt>
                <c:pt idx="22">
                  <c:v>79</c:v>
                </c:pt>
                <c:pt idx="23">
                  <c:v>94</c:v>
                </c:pt>
                <c:pt idx="24">
                  <c:v>75</c:v>
                </c:pt>
                <c:pt idx="25">
                  <c:v>73</c:v>
                </c:pt>
                <c:pt idx="26">
                  <c:v>94</c:v>
                </c:pt>
                <c:pt idx="27">
                  <c:v>77</c:v>
                </c:pt>
                <c:pt idx="28">
                  <c:v>82</c:v>
                </c:pt>
                <c:pt idx="29">
                  <c:v>91</c:v>
                </c:pt>
                <c:pt idx="30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FE-485E-A478-0E119C2A2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267331040"/>
        <c:axId val="1"/>
        <c:axId val="0"/>
      </c:bar3DChart>
      <c:catAx>
        <c:axId val="2673310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506578947368424"/>
              <c:y val="0.9111760599145716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73310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6875"/>
          <c:y val="0.16045867721766041"/>
          <c:w val="0.1118421052631579"/>
          <c:h val="0.111748007348013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Altersstruktur</a:t>
            </a:r>
          </a:p>
        </c:rich>
      </c:tx>
      <c:layout>
        <c:manualLayout>
          <c:xMode val="edge"/>
          <c:yMode val="edge"/>
          <c:x val="0.41021449802314308"/>
          <c:y val="3.25815333782047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551971427077512E-2"/>
          <c:y val="0.17794529768096431"/>
          <c:w val="0.78089024924887485"/>
          <c:h val="0.709274918925533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'Allg_J&amp;S(Z)'!$F$52</c:f>
              <c:strCache>
                <c:ptCount val="1"/>
                <c:pt idx="0">
                  <c:v>2001  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'Allg_J&amp;S(Z)'!$F$53:$F$62</c:f>
              <c:numCache>
                <c:formatCode>#,##0</c:formatCode>
                <c:ptCount val="10"/>
                <c:pt idx="0">
                  <c:v>1243</c:v>
                </c:pt>
                <c:pt idx="1">
                  <c:v>1218</c:v>
                </c:pt>
                <c:pt idx="2">
                  <c:v>2278</c:v>
                </c:pt>
                <c:pt idx="3">
                  <c:v>2313</c:v>
                </c:pt>
                <c:pt idx="4">
                  <c:v>1759</c:v>
                </c:pt>
                <c:pt idx="5">
                  <c:v>1549</c:v>
                </c:pt>
                <c:pt idx="6">
                  <c:v>1060</c:v>
                </c:pt>
                <c:pt idx="7">
                  <c:v>716</c:v>
                </c:pt>
                <c:pt idx="8">
                  <c:v>209</c:v>
                </c:pt>
                <c:pt idx="9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E0-47D1-A226-D8C148A499D6}"/>
            </c:ext>
          </c:extLst>
        </c:ser>
        <c:ser>
          <c:idx val="1"/>
          <c:order val="1"/>
          <c:tx>
            <c:strRef>
              <c:f>'Allg_J&amp;S(Z)'!$G$52</c:f>
              <c:strCache>
                <c:ptCount val="1"/>
                <c:pt idx="0">
                  <c:v>2002  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'Allg_J&amp;S(Z)'!$G$53:$G$62</c:f>
              <c:numCache>
                <c:formatCode>#,##0</c:formatCode>
                <c:ptCount val="10"/>
                <c:pt idx="0">
                  <c:v>1334</c:v>
                </c:pt>
                <c:pt idx="1">
                  <c:v>1324</c:v>
                </c:pt>
                <c:pt idx="2">
                  <c:v>2191</c:v>
                </c:pt>
                <c:pt idx="3">
                  <c:v>2183</c:v>
                </c:pt>
                <c:pt idx="4">
                  <c:v>1833</c:v>
                </c:pt>
                <c:pt idx="5">
                  <c:v>1651</c:v>
                </c:pt>
                <c:pt idx="6">
                  <c:v>1127</c:v>
                </c:pt>
                <c:pt idx="7">
                  <c:v>770</c:v>
                </c:pt>
                <c:pt idx="8">
                  <c:v>274</c:v>
                </c:pt>
                <c:pt idx="9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DE0-47D1-A226-D8C148A499D6}"/>
            </c:ext>
          </c:extLst>
        </c:ser>
        <c:ser>
          <c:idx val="2"/>
          <c:order val="2"/>
          <c:tx>
            <c:strRef>
              <c:f>'Allg_J&amp;S(Z)'!$H$52</c:f>
              <c:strCache>
                <c:ptCount val="1"/>
                <c:pt idx="0">
                  <c:v>2003  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'Allg_J&amp;S(Z)'!$E$53:$E$62</c:f>
              <c:strCache>
                <c:ptCount val="10"/>
                <c:pt idx="0">
                  <c:v>00-10</c:v>
                </c:pt>
                <c:pt idx="1">
                  <c:v>11-20</c:v>
                </c:pt>
                <c:pt idx="2">
                  <c:v>21-30</c:v>
                </c:pt>
                <c:pt idx="3">
                  <c:v>31-40</c:v>
                </c:pt>
                <c:pt idx="4">
                  <c:v>41-50</c:v>
                </c:pt>
                <c:pt idx="5">
                  <c:v>51-60</c:v>
                </c:pt>
                <c:pt idx="6">
                  <c:v>61-70</c:v>
                </c:pt>
                <c:pt idx="7">
                  <c:v>71-80</c:v>
                </c:pt>
                <c:pt idx="8">
                  <c:v>81-90</c:v>
                </c:pt>
                <c:pt idx="9">
                  <c:v>91-   </c:v>
                </c:pt>
              </c:strCache>
            </c:strRef>
          </c:cat>
          <c:val>
            <c:numRef>
              <c:f>'Allg_J&amp;S(Z)'!$H$53:$H$62</c:f>
              <c:numCache>
                <c:formatCode>#,##0</c:formatCode>
                <c:ptCount val="10"/>
                <c:pt idx="0">
                  <c:v>1229</c:v>
                </c:pt>
                <c:pt idx="1">
                  <c:v>1247</c:v>
                </c:pt>
                <c:pt idx="2">
                  <c:v>2048</c:v>
                </c:pt>
                <c:pt idx="3">
                  <c:v>2201</c:v>
                </c:pt>
                <c:pt idx="4">
                  <c:v>1913</c:v>
                </c:pt>
                <c:pt idx="5">
                  <c:v>1666</c:v>
                </c:pt>
                <c:pt idx="6">
                  <c:v>1181</c:v>
                </c:pt>
                <c:pt idx="7">
                  <c:v>808</c:v>
                </c:pt>
                <c:pt idx="8">
                  <c:v>337</c:v>
                </c:pt>
                <c:pt idx="9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DE0-47D1-A226-D8C148A499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7320960"/>
        <c:axId val="1"/>
      </c:barChart>
      <c:catAx>
        <c:axId val="267320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2673209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9456414629143255"/>
          <c:y val="0.45363519549654285"/>
          <c:w val="9.2257075860626564E-2"/>
          <c:h val="0.1604013950927002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9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Volksschule und des Kindergartens</a:t>
            </a:r>
          </a:p>
        </c:rich>
      </c:tx>
      <c:layout>
        <c:manualLayout>
          <c:xMode val="edge"/>
          <c:yMode val="edge"/>
          <c:x val="0.21452179784479078"/>
          <c:y val="3.22581491991903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71307870687446"/>
          <c:y val="0.13440895499662664"/>
          <c:w val="0.78878014899853832"/>
          <c:h val="0.54838853638623675"/>
        </c:manualLayout>
      </c:layout>
      <c:lineChart>
        <c:grouping val="standard"/>
        <c:varyColors val="0"/>
        <c:ser>
          <c:idx val="3"/>
          <c:order val="0"/>
          <c:tx>
            <c:strRef>
              <c:f>'Schule(Z)'!$E$5</c:f>
              <c:strCache>
                <c:ptCount val="1"/>
                <c:pt idx="0">
                  <c:v>Schule gesamt</c:v>
                </c:pt>
              </c:strCache>
            </c:strRef>
          </c:tx>
          <c:spPr>
            <a:ln w="25400">
              <a:solidFill>
                <a:srgbClr val="434343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87/88</c:v>
                </c:pt>
                <c:pt idx="1">
                  <c:v>88/89</c:v>
                </c:pt>
                <c:pt idx="2">
                  <c:v>89/90</c:v>
                </c:pt>
                <c:pt idx="3">
                  <c:v>90/91</c:v>
                </c:pt>
                <c:pt idx="4">
                  <c:v>91/92</c:v>
                </c:pt>
                <c:pt idx="5">
                  <c:v>92/93</c:v>
                </c:pt>
                <c:pt idx="6">
                  <c:v>93/94</c:v>
                </c:pt>
                <c:pt idx="7">
                  <c:v>94/95</c:v>
                </c:pt>
                <c:pt idx="8">
                  <c:v>95/96</c:v>
                </c:pt>
                <c:pt idx="9">
                  <c:v>96/97</c:v>
                </c:pt>
                <c:pt idx="10">
                  <c:v>97/98</c:v>
                </c:pt>
                <c:pt idx="11">
                  <c:v>98/99</c:v>
                </c:pt>
                <c:pt idx="12">
                  <c:v>99/00</c:v>
                </c:pt>
                <c:pt idx="13">
                  <c:v>00/01</c:v>
                </c:pt>
                <c:pt idx="14">
                  <c:v>01/02</c:v>
                </c:pt>
                <c:pt idx="15">
                  <c:v>02/03</c:v>
                </c:pt>
              </c:strCache>
            </c:strRef>
          </c:cat>
          <c:val>
            <c:numRef>
              <c:f>'Schule(Z)'!$E$6:$E$21</c:f>
              <c:numCache>
                <c:formatCode>General</c:formatCode>
                <c:ptCount val="16"/>
                <c:pt idx="0">
                  <c:v>1020</c:v>
                </c:pt>
                <c:pt idx="1">
                  <c:v>981</c:v>
                </c:pt>
                <c:pt idx="2">
                  <c:v>961</c:v>
                </c:pt>
                <c:pt idx="3">
                  <c:v>1024</c:v>
                </c:pt>
                <c:pt idx="4">
                  <c:v>976</c:v>
                </c:pt>
                <c:pt idx="5">
                  <c:v>1002</c:v>
                </c:pt>
                <c:pt idx="6">
                  <c:v>1018</c:v>
                </c:pt>
                <c:pt idx="7">
                  <c:v>1017</c:v>
                </c:pt>
                <c:pt idx="8">
                  <c:v>1048</c:v>
                </c:pt>
                <c:pt idx="9">
                  <c:v>1077</c:v>
                </c:pt>
                <c:pt idx="10">
                  <c:v>1119</c:v>
                </c:pt>
                <c:pt idx="11">
                  <c:v>1163</c:v>
                </c:pt>
                <c:pt idx="12">
                  <c:v>1175</c:v>
                </c:pt>
                <c:pt idx="13">
                  <c:v>1172</c:v>
                </c:pt>
                <c:pt idx="14">
                  <c:v>1230</c:v>
                </c:pt>
                <c:pt idx="15">
                  <c:v>1236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0-46CF-93FA-E41EE9E6E995}"/>
            </c:ext>
          </c:extLst>
        </c:ser>
        <c:ser>
          <c:idx val="1"/>
          <c:order val="1"/>
          <c:tx>
            <c:strRef>
              <c:f>'Schule(Z)'!$C$5</c:f>
              <c:strCache>
                <c:ptCount val="1"/>
                <c:pt idx="0">
                  <c:v>Primarschule</c:v>
                </c:pt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87/88</c:v>
                </c:pt>
                <c:pt idx="1">
                  <c:v>88/89</c:v>
                </c:pt>
                <c:pt idx="2">
                  <c:v>89/90</c:v>
                </c:pt>
                <c:pt idx="3">
                  <c:v>90/91</c:v>
                </c:pt>
                <c:pt idx="4">
                  <c:v>91/92</c:v>
                </c:pt>
                <c:pt idx="5">
                  <c:v>92/93</c:v>
                </c:pt>
                <c:pt idx="6">
                  <c:v>93/94</c:v>
                </c:pt>
                <c:pt idx="7">
                  <c:v>94/95</c:v>
                </c:pt>
                <c:pt idx="8">
                  <c:v>95/96</c:v>
                </c:pt>
                <c:pt idx="9">
                  <c:v>96/97</c:v>
                </c:pt>
                <c:pt idx="10">
                  <c:v>97/98</c:v>
                </c:pt>
                <c:pt idx="11">
                  <c:v>98/99</c:v>
                </c:pt>
                <c:pt idx="12">
                  <c:v>99/00</c:v>
                </c:pt>
                <c:pt idx="13">
                  <c:v>00/01</c:v>
                </c:pt>
                <c:pt idx="14">
                  <c:v>01/02</c:v>
                </c:pt>
                <c:pt idx="15">
                  <c:v>02/03</c:v>
                </c:pt>
              </c:strCache>
            </c:strRef>
          </c:cat>
          <c:val>
            <c:numRef>
              <c:f>'Schule(Z)'!$C$6:$C$21</c:f>
              <c:numCache>
                <c:formatCode>General</c:formatCode>
                <c:ptCount val="16"/>
                <c:pt idx="0">
                  <c:v>563</c:v>
                </c:pt>
                <c:pt idx="1">
                  <c:v>560</c:v>
                </c:pt>
                <c:pt idx="2">
                  <c:v>556</c:v>
                </c:pt>
                <c:pt idx="3">
                  <c:v>589</c:v>
                </c:pt>
                <c:pt idx="4">
                  <c:v>589</c:v>
                </c:pt>
                <c:pt idx="5">
                  <c:v>573</c:v>
                </c:pt>
                <c:pt idx="6">
                  <c:v>587</c:v>
                </c:pt>
                <c:pt idx="7">
                  <c:v>593</c:v>
                </c:pt>
                <c:pt idx="8">
                  <c:v>571</c:v>
                </c:pt>
                <c:pt idx="9">
                  <c:v>582</c:v>
                </c:pt>
                <c:pt idx="10">
                  <c:v>607</c:v>
                </c:pt>
                <c:pt idx="11">
                  <c:v>647</c:v>
                </c:pt>
                <c:pt idx="12">
                  <c:v>647</c:v>
                </c:pt>
                <c:pt idx="13">
                  <c:v>653</c:v>
                </c:pt>
                <c:pt idx="14">
                  <c:v>712</c:v>
                </c:pt>
                <c:pt idx="15">
                  <c:v>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0-46CF-93FA-E41EE9E6E995}"/>
            </c:ext>
          </c:extLst>
        </c:ser>
        <c:ser>
          <c:idx val="2"/>
          <c:order val="2"/>
          <c:tx>
            <c:strRef>
              <c:f>'Schule(Z)'!$D$5</c:f>
              <c:strCache>
                <c:ptCount val="1"/>
                <c:pt idx="0">
                  <c:v>Oberstufe</c:v>
                </c:pt>
              </c:strCache>
            </c:strRef>
          </c:tx>
          <c:spPr>
            <a:ln w="25400">
              <a:solidFill>
                <a:srgbClr val="828282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87/88</c:v>
                </c:pt>
                <c:pt idx="1">
                  <c:v>88/89</c:v>
                </c:pt>
                <c:pt idx="2">
                  <c:v>89/90</c:v>
                </c:pt>
                <c:pt idx="3">
                  <c:v>90/91</c:v>
                </c:pt>
                <c:pt idx="4">
                  <c:v>91/92</c:v>
                </c:pt>
                <c:pt idx="5">
                  <c:v>92/93</c:v>
                </c:pt>
                <c:pt idx="6">
                  <c:v>93/94</c:v>
                </c:pt>
                <c:pt idx="7">
                  <c:v>94/95</c:v>
                </c:pt>
                <c:pt idx="8">
                  <c:v>95/96</c:v>
                </c:pt>
                <c:pt idx="9">
                  <c:v>96/97</c:v>
                </c:pt>
                <c:pt idx="10">
                  <c:v>97/98</c:v>
                </c:pt>
                <c:pt idx="11">
                  <c:v>98/99</c:v>
                </c:pt>
                <c:pt idx="12">
                  <c:v>99/00</c:v>
                </c:pt>
                <c:pt idx="13">
                  <c:v>00/01</c:v>
                </c:pt>
                <c:pt idx="14">
                  <c:v>01/02</c:v>
                </c:pt>
                <c:pt idx="15">
                  <c:v>02/03</c:v>
                </c:pt>
              </c:strCache>
            </c:strRef>
          </c:cat>
          <c:val>
            <c:numRef>
              <c:f>'Schule(Z)'!$D$6:$D$21</c:f>
              <c:numCache>
                <c:formatCode>General</c:formatCode>
                <c:ptCount val="16"/>
                <c:pt idx="0">
                  <c:v>254</c:v>
                </c:pt>
                <c:pt idx="1">
                  <c:v>219</c:v>
                </c:pt>
                <c:pt idx="2">
                  <c:v>223</c:v>
                </c:pt>
                <c:pt idx="3">
                  <c:v>255</c:v>
                </c:pt>
                <c:pt idx="4">
                  <c:v>225</c:v>
                </c:pt>
                <c:pt idx="5">
                  <c:v>243</c:v>
                </c:pt>
                <c:pt idx="6">
                  <c:v>249</c:v>
                </c:pt>
                <c:pt idx="7">
                  <c:v>242</c:v>
                </c:pt>
                <c:pt idx="8">
                  <c:v>269</c:v>
                </c:pt>
                <c:pt idx="9">
                  <c:v>288</c:v>
                </c:pt>
                <c:pt idx="10">
                  <c:v>288</c:v>
                </c:pt>
                <c:pt idx="11">
                  <c:v>309</c:v>
                </c:pt>
                <c:pt idx="12">
                  <c:v>306</c:v>
                </c:pt>
                <c:pt idx="13">
                  <c:v>304</c:v>
                </c:pt>
                <c:pt idx="14">
                  <c:v>301</c:v>
                </c:pt>
                <c:pt idx="15">
                  <c:v>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D0-46CF-93FA-E41EE9E6E995}"/>
            </c:ext>
          </c:extLst>
        </c:ser>
        <c:ser>
          <c:idx val="0"/>
          <c:order val="3"/>
          <c:tx>
            <c:strRef>
              <c:f>'Schule(Z)'!$B$5</c:f>
              <c:strCache>
                <c:ptCount val="1"/>
                <c:pt idx="0">
                  <c:v>Kindergarten </c:v>
                </c:pt>
              </c:strCache>
            </c:strRef>
          </c:tx>
          <c:spPr>
            <a:ln w="25400">
              <a:solidFill>
                <a:srgbClr val="377898"/>
              </a:solidFill>
              <a:prstDash val="solid"/>
            </a:ln>
          </c:spPr>
          <c:marker>
            <c:symbol val="none"/>
          </c:marker>
          <c:cat>
            <c:strRef>
              <c:f>'Schule(Z)'!$A$6:$A$21</c:f>
              <c:strCache>
                <c:ptCount val="16"/>
                <c:pt idx="0">
                  <c:v>87/88</c:v>
                </c:pt>
                <c:pt idx="1">
                  <c:v>88/89</c:v>
                </c:pt>
                <c:pt idx="2">
                  <c:v>89/90</c:v>
                </c:pt>
                <c:pt idx="3">
                  <c:v>90/91</c:v>
                </c:pt>
                <c:pt idx="4">
                  <c:v>91/92</c:v>
                </c:pt>
                <c:pt idx="5">
                  <c:v>92/93</c:v>
                </c:pt>
                <c:pt idx="6">
                  <c:v>93/94</c:v>
                </c:pt>
                <c:pt idx="7">
                  <c:v>94/95</c:v>
                </c:pt>
                <c:pt idx="8">
                  <c:v>95/96</c:v>
                </c:pt>
                <c:pt idx="9">
                  <c:v>96/97</c:v>
                </c:pt>
                <c:pt idx="10">
                  <c:v>97/98</c:v>
                </c:pt>
                <c:pt idx="11">
                  <c:v>98/99</c:v>
                </c:pt>
                <c:pt idx="12">
                  <c:v>99/00</c:v>
                </c:pt>
                <c:pt idx="13">
                  <c:v>00/01</c:v>
                </c:pt>
                <c:pt idx="14">
                  <c:v>01/02</c:v>
                </c:pt>
                <c:pt idx="15">
                  <c:v>02/03</c:v>
                </c:pt>
              </c:strCache>
            </c:strRef>
          </c:cat>
          <c:val>
            <c:numRef>
              <c:f>'Schule(Z)'!$B$6:$B$21</c:f>
              <c:numCache>
                <c:formatCode>General</c:formatCode>
                <c:ptCount val="16"/>
                <c:pt idx="0">
                  <c:v>203</c:v>
                </c:pt>
                <c:pt idx="1">
                  <c:v>202</c:v>
                </c:pt>
                <c:pt idx="2">
                  <c:v>182</c:v>
                </c:pt>
                <c:pt idx="3">
                  <c:v>180</c:v>
                </c:pt>
                <c:pt idx="4">
                  <c:v>162</c:v>
                </c:pt>
                <c:pt idx="5">
                  <c:v>186</c:v>
                </c:pt>
                <c:pt idx="6">
                  <c:v>182</c:v>
                </c:pt>
                <c:pt idx="7">
                  <c:v>182</c:v>
                </c:pt>
                <c:pt idx="8">
                  <c:v>208</c:v>
                </c:pt>
                <c:pt idx="9">
                  <c:v>207</c:v>
                </c:pt>
                <c:pt idx="10">
                  <c:v>224</c:v>
                </c:pt>
                <c:pt idx="11">
                  <c:v>207</c:v>
                </c:pt>
                <c:pt idx="12">
                  <c:v>222</c:v>
                </c:pt>
                <c:pt idx="13">
                  <c:v>215</c:v>
                </c:pt>
                <c:pt idx="14">
                  <c:v>217</c:v>
                </c:pt>
                <c:pt idx="15">
                  <c:v>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D0-46CF-93FA-E41EE9E6E9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2211360"/>
        <c:axId val="1"/>
      </c:lineChart>
      <c:catAx>
        <c:axId val="4722113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9835063807020624"/>
              <c:y val="0.755378327081041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\ 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11360"/>
        <c:crosses val="autoZero"/>
        <c:crossBetween val="midCat"/>
        <c:majorUnit val="100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636995341177002"/>
          <c:y val="0.84677641647874791"/>
          <c:w val="0.6468657288858306"/>
          <c:h val="5.913994019851572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Schülerzahlen der Musikschule</a:t>
            </a:r>
          </a:p>
        </c:rich>
      </c:tx>
      <c:layout>
        <c:manualLayout>
          <c:xMode val="edge"/>
          <c:yMode val="edge"/>
          <c:x val="0.33388429752066118"/>
          <c:y val="2.439030845165473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4.9586776859504134E-2"/>
          <c:y val="0.11382143944105542"/>
          <c:w val="0.86942148760330573"/>
          <c:h val="0.64227812256024142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'Schule(Z)'!$I$4</c:f>
              <c:strCache>
                <c:ptCount val="1"/>
                <c:pt idx="0">
                  <c:v>Kinder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'Schule(Z)'!$H$5:$H$21</c:f>
              <c:numCache>
                <c:formatCode>General</c:formatCode>
                <c:ptCount val="17"/>
                <c:pt idx="0">
                  <c:v>87</c:v>
                </c:pt>
                <c:pt idx="1">
                  <c:v>88</c:v>
                </c:pt>
                <c:pt idx="2">
                  <c:v>89</c:v>
                </c:pt>
                <c:pt idx="3">
                  <c:v>90</c:v>
                </c:pt>
                <c:pt idx="4">
                  <c:v>91</c:v>
                </c:pt>
                <c:pt idx="5">
                  <c:v>92</c:v>
                </c:pt>
                <c:pt idx="6">
                  <c:v>93</c:v>
                </c:pt>
                <c:pt idx="7">
                  <c:v>94</c:v>
                </c:pt>
                <c:pt idx="8">
                  <c:v>95</c:v>
                </c:pt>
                <c:pt idx="9">
                  <c:v>96</c:v>
                </c:pt>
                <c:pt idx="10">
                  <c:v>97</c:v>
                </c:pt>
                <c:pt idx="11">
                  <c:v>98</c:v>
                </c:pt>
                <c:pt idx="12">
                  <c:v>99</c:v>
                </c:pt>
                <c:pt idx="13" formatCode="00">
                  <c:v>0</c:v>
                </c:pt>
                <c:pt idx="14" formatCode="00">
                  <c:v>1</c:v>
                </c:pt>
                <c:pt idx="15" formatCode="00">
                  <c:v>2</c:v>
                </c:pt>
                <c:pt idx="16" formatCode="00">
                  <c:v>3</c:v>
                </c:pt>
              </c:numCache>
            </c:numRef>
          </c:cat>
          <c:val>
            <c:numRef>
              <c:f>'Schule(Z)'!$I$5:$I$21</c:f>
              <c:numCache>
                <c:formatCode>General</c:formatCode>
                <c:ptCount val="17"/>
                <c:pt idx="0">
                  <c:v>177</c:v>
                </c:pt>
                <c:pt idx="1">
                  <c:v>185</c:v>
                </c:pt>
                <c:pt idx="2">
                  <c:v>168</c:v>
                </c:pt>
                <c:pt idx="3">
                  <c:v>192</c:v>
                </c:pt>
                <c:pt idx="4">
                  <c:v>196</c:v>
                </c:pt>
                <c:pt idx="5">
                  <c:v>208</c:v>
                </c:pt>
                <c:pt idx="6">
                  <c:v>197</c:v>
                </c:pt>
                <c:pt idx="7">
                  <c:v>188</c:v>
                </c:pt>
                <c:pt idx="8">
                  <c:v>197</c:v>
                </c:pt>
                <c:pt idx="9">
                  <c:v>217</c:v>
                </c:pt>
                <c:pt idx="10">
                  <c:v>192</c:v>
                </c:pt>
                <c:pt idx="11">
                  <c:v>177</c:v>
                </c:pt>
                <c:pt idx="12">
                  <c:v>168</c:v>
                </c:pt>
                <c:pt idx="13">
                  <c:v>147</c:v>
                </c:pt>
                <c:pt idx="14">
                  <c:v>130</c:v>
                </c:pt>
                <c:pt idx="15">
                  <c:v>119</c:v>
                </c:pt>
                <c:pt idx="16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C8-4A45-8C65-C3F6ACE964A7}"/>
            </c:ext>
          </c:extLst>
        </c:ser>
        <c:ser>
          <c:idx val="1"/>
          <c:order val="1"/>
          <c:tx>
            <c:strRef>
              <c:f>'Schule(Z)'!$J$4</c:f>
              <c:strCache>
                <c:ptCount val="1"/>
                <c:pt idx="0">
                  <c:v>Erwachsene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'Schule(Z)'!$H$5:$H$21</c:f>
              <c:numCache>
                <c:formatCode>General</c:formatCode>
                <c:ptCount val="17"/>
                <c:pt idx="0">
                  <c:v>87</c:v>
                </c:pt>
                <c:pt idx="1">
                  <c:v>88</c:v>
                </c:pt>
                <c:pt idx="2">
                  <c:v>89</c:v>
                </c:pt>
                <c:pt idx="3">
                  <c:v>90</c:v>
                </c:pt>
                <c:pt idx="4">
                  <c:v>91</c:v>
                </c:pt>
                <c:pt idx="5">
                  <c:v>92</c:v>
                </c:pt>
                <c:pt idx="6">
                  <c:v>93</c:v>
                </c:pt>
                <c:pt idx="7">
                  <c:v>94</c:v>
                </c:pt>
                <c:pt idx="8">
                  <c:v>95</c:v>
                </c:pt>
                <c:pt idx="9">
                  <c:v>96</c:v>
                </c:pt>
                <c:pt idx="10">
                  <c:v>97</c:v>
                </c:pt>
                <c:pt idx="11">
                  <c:v>98</c:v>
                </c:pt>
                <c:pt idx="12">
                  <c:v>99</c:v>
                </c:pt>
                <c:pt idx="13" formatCode="00">
                  <c:v>0</c:v>
                </c:pt>
                <c:pt idx="14" formatCode="00">
                  <c:v>1</c:v>
                </c:pt>
                <c:pt idx="15" formatCode="00">
                  <c:v>2</c:v>
                </c:pt>
                <c:pt idx="16" formatCode="00">
                  <c:v>3</c:v>
                </c:pt>
              </c:numCache>
            </c:numRef>
          </c:cat>
          <c:val>
            <c:numRef>
              <c:f>'Schule(Z)'!$J$5:$J$21</c:f>
              <c:numCache>
                <c:formatCode>General</c:formatCode>
                <c:ptCount val="17"/>
                <c:pt idx="0">
                  <c:v>52</c:v>
                </c:pt>
                <c:pt idx="1">
                  <c:v>52</c:v>
                </c:pt>
                <c:pt idx="2">
                  <c:v>77</c:v>
                </c:pt>
                <c:pt idx="3">
                  <c:v>71</c:v>
                </c:pt>
                <c:pt idx="4">
                  <c:v>74</c:v>
                </c:pt>
                <c:pt idx="5">
                  <c:v>74</c:v>
                </c:pt>
                <c:pt idx="6">
                  <c:v>70</c:v>
                </c:pt>
                <c:pt idx="7">
                  <c:v>67</c:v>
                </c:pt>
                <c:pt idx="8">
                  <c:v>72</c:v>
                </c:pt>
                <c:pt idx="9">
                  <c:v>69</c:v>
                </c:pt>
                <c:pt idx="10">
                  <c:v>82</c:v>
                </c:pt>
                <c:pt idx="11">
                  <c:v>94</c:v>
                </c:pt>
                <c:pt idx="12">
                  <c:v>88</c:v>
                </c:pt>
                <c:pt idx="13">
                  <c:v>63</c:v>
                </c:pt>
                <c:pt idx="14">
                  <c:v>52</c:v>
                </c:pt>
                <c:pt idx="15">
                  <c:v>48</c:v>
                </c:pt>
                <c:pt idx="1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C8-4A45-8C65-C3F6ACE964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472208960"/>
        <c:axId val="1"/>
        <c:axId val="0"/>
      </c:bar3DChart>
      <c:catAx>
        <c:axId val="47220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4793388429752068"/>
              <c:y val="0.8265604530838549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72208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950413223140498"/>
          <c:y val="0.30081380423707504"/>
          <c:w val="0.13223140495867769"/>
          <c:h val="0.1056913366238371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Parteienvertretung Gemeinderat 2002/2006</a:t>
            </a:r>
          </a:p>
        </c:rich>
      </c:tx>
      <c:layout>
        <c:manualLayout>
          <c:xMode val="edge"/>
          <c:yMode val="edge"/>
          <c:x val="0.15232317581403923"/>
          <c:y val="3.9841945368580552E-2"/>
        </c:manualLayout>
      </c:layout>
      <c:overlay val="0"/>
      <c:spPr>
        <a:noFill/>
        <a:ln w="25400">
          <a:noFill/>
        </a:ln>
      </c:spPr>
    </c:title>
    <c:autoTitleDeleted val="0"/>
    <c:view3D>
      <c:rotX val="2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490118024267775"/>
          <c:y val="0.33467234109607663"/>
          <c:w val="0.70201115809948511"/>
          <c:h val="0.46615076081239243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139-477F-A861-DC573B0C70EB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139-477F-A861-DC573B0C70EB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A139-477F-A861-DC573B0C70EB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A139-477F-A861-DC573B0C70EB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A139-477F-A861-DC573B0C70EB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A139-477F-A861-DC573B0C70EB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6-A139-477F-A861-DC573B0C70EB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A139-477F-A861-DC573B0C70EB}"/>
              </c:ext>
            </c:extLst>
          </c:dPt>
          <c:dLbls>
            <c:dLbl>
              <c:idx val="1"/>
              <c:layout>
                <c:manualLayout>
                  <c:xMode val="edge"/>
                  <c:yMode val="edge"/>
                  <c:x val="0.83777746697721567"/>
                  <c:y val="0.39045106461208939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39-477F-A861-DC573B0C70EB}"/>
                </c:ext>
              </c:extLst>
            </c:dLbl>
            <c:dLbl>
              <c:idx val="2"/>
              <c:layout>
                <c:manualLayout>
                  <c:xMode val="edge"/>
                  <c:yMode val="edge"/>
                  <c:x val="0.85433433391352431"/>
                  <c:y val="0.6016133750655663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39-477F-A861-DC573B0C70EB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39074205969688319"/>
                  <c:y val="0.79683890737161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39-477F-A861-DC573B0C70EB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4.6359227421664109E-2"/>
                  <c:y val="0.43826139905438605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139-477F-A861-DC573B0C70EB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464635162807846"/>
                  <c:y val="0.27092522850634776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39-477F-A861-DC573B0C70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139-477F-A861-DC573B0C70EB}"/>
            </c:ext>
          </c:extLst>
        </c:ser>
        <c:ser>
          <c:idx val="1"/>
          <c:order val="1"/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A6D7F3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A139-477F-A861-DC573B0C70EB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A-A139-477F-A861-DC573B0C70EB}"/>
              </c:ext>
            </c:extLst>
          </c:dPt>
          <c:dPt>
            <c:idx val="2"/>
            <c:bubble3D val="0"/>
            <c:spPr>
              <a:solidFill>
                <a:srgbClr val="2AACE6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A139-477F-A861-DC573B0C70EB}"/>
              </c:ext>
            </c:extLst>
          </c:dPt>
          <c:dPt>
            <c:idx val="3"/>
            <c:bubble3D val="0"/>
            <c:spPr>
              <a:solidFill>
                <a:srgbClr val="E1E1E1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C-A139-477F-A861-DC573B0C70EB}"/>
              </c:ext>
            </c:extLst>
          </c:dPt>
          <c:dPt>
            <c:idx val="4"/>
            <c:bubble3D val="0"/>
            <c:spPr>
              <a:solidFill>
                <a:srgbClr val="55B7E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A139-477F-A861-DC573B0C70EB}"/>
              </c:ext>
            </c:extLst>
          </c:dPt>
          <c:dPt>
            <c:idx val="5"/>
            <c:bubble3D val="0"/>
            <c:spPr>
              <a:solidFill>
                <a:srgbClr val="6E6E6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E-A139-477F-A861-DC573B0C70EB}"/>
              </c:ext>
            </c:extLst>
          </c:dPt>
          <c:dPt>
            <c:idx val="6"/>
            <c:bubble3D val="0"/>
            <c:spPr>
              <a:solidFill>
                <a:srgbClr val="00A0DD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F-A139-477F-A861-DC573B0C70EB}"/>
              </c:ext>
            </c:extLst>
          </c:dPt>
          <c:dPt>
            <c:idx val="7"/>
            <c:bubble3D val="0"/>
            <c:spPr>
              <a:solidFill>
                <a:srgbClr val="BEBEBE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10-A139-477F-A861-DC573B0C70E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'Gemeinder(Z)'!$F$3:$F$10</c:f>
              <c:strCache>
                <c:ptCount val="8"/>
                <c:pt idx="0">
                  <c:v>CVP</c:v>
                </c:pt>
                <c:pt idx="1">
                  <c:v>GV</c:v>
                </c:pt>
                <c:pt idx="2">
                  <c:v>EVP</c:v>
                </c:pt>
                <c:pt idx="3">
                  <c:v>FDP</c:v>
                </c:pt>
                <c:pt idx="4">
                  <c:v>NIO</c:v>
                </c:pt>
                <c:pt idx="5">
                  <c:v>SD</c:v>
                </c:pt>
                <c:pt idx="6">
                  <c:v>SVP</c:v>
                </c:pt>
                <c:pt idx="7">
                  <c:v>SP</c:v>
                </c:pt>
              </c:strCache>
            </c:strRef>
          </c:cat>
          <c:val>
            <c:numRef>
              <c:f>'Gemeinder(Z)'!$G$3:$G$10</c:f>
              <c:numCache>
                <c:formatCode>General</c:formatCode>
                <c:ptCount val="8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5</c:v>
                </c:pt>
                <c:pt idx="4">
                  <c:v>2</c:v>
                </c:pt>
                <c:pt idx="5">
                  <c:v>1</c:v>
                </c:pt>
                <c:pt idx="6">
                  <c:v>11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39-477F-A861-DC573B0C70EB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Verhältnis Schweizerkinder-Ausländerkinder</a:t>
            </a:r>
          </a:p>
        </c:rich>
      </c:tx>
      <c:layout>
        <c:manualLayout>
          <c:xMode val="edge"/>
          <c:yMode val="edge"/>
          <c:x val="0.23828920570264767"/>
          <c:y val="4.128440366972477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34419551934826886"/>
          <c:y val="0.43119266055045874"/>
          <c:w val="0.31364562118126271"/>
          <c:h val="0.27981651376146788"/>
        </c:manualLayout>
      </c:layout>
      <c:pie3DChart>
        <c:varyColors val="1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5E95-4C1F-95E3-F4ECBE6A7193}"/>
              </c:ext>
            </c:extLst>
          </c:dPt>
          <c:dPt>
            <c:idx val="1"/>
            <c:bubble3D val="0"/>
            <c:spPr>
              <a:solidFill>
                <a:srgbClr val="A7A7A7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E95-4C1F-95E3-F4ECBE6A7193}"/>
              </c:ext>
            </c:extLst>
          </c:dPt>
          <c:dLbls>
            <c:dLbl>
              <c:idx val="0"/>
              <c:layout>
                <c:manualLayout>
                  <c:xMode val="edge"/>
                  <c:yMode val="edge"/>
                  <c:x val="0.66395112016293278"/>
                  <c:y val="0.56422018348623848"/>
                </c:manualLayout>
              </c:layout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de-DE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95-4C1F-95E3-F4ECBE6A7193}"/>
                </c:ext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de-DE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Schule2!$A$49:$A$50</c:f>
              <c:strCache>
                <c:ptCount val="2"/>
                <c:pt idx="0">
                  <c:v>Total Ausländer</c:v>
                </c:pt>
                <c:pt idx="1">
                  <c:v>Total Schweizer</c:v>
                </c:pt>
              </c:strCache>
            </c:strRef>
          </c:cat>
          <c:val>
            <c:numRef>
              <c:f>Schule2!$F$49:$F$50</c:f>
              <c:numCache>
                <c:formatCode>0.00%\ \ </c:formatCode>
                <c:ptCount val="2"/>
                <c:pt idx="0">
                  <c:v>0.56305939788445891</c:v>
                </c:pt>
                <c:pt idx="1">
                  <c:v>0.43694060211554109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95-4C1F-95E3-F4ECBE6A719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Ord. Einbürgerungen ab 1976</a:t>
            </a:r>
          </a:p>
        </c:rich>
      </c:tx>
      <c:layout>
        <c:manualLayout>
          <c:xMode val="edge"/>
          <c:yMode val="edge"/>
          <c:x val="0.34887487194382405"/>
          <c:y val="3.26086956521739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54028127220131"/>
          <c:y val="0.15217391304347827"/>
          <c:w val="0.811897743463738"/>
          <c:h val="0.69021739130434778"/>
        </c:manualLayout>
      </c:layout>
      <c:lineChart>
        <c:grouping val="standard"/>
        <c:varyColors val="0"/>
        <c:ser>
          <c:idx val="0"/>
          <c:order val="0"/>
          <c:tx>
            <c:strRef>
              <c:f>'Allg_J&amp;S(Z)'!$F$79</c:f>
              <c:strCache>
                <c:ptCount val="1"/>
              </c:strCache>
            </c:strRef>
          </c:tx>
          <c:spPr>
            <a:ln w="25400">
              <a:solidFill>
                <a:srgbClr val="00A0DD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A0DD"/>
              </a:solidFill>
              <a:ln>
                <a:solidFill>
                  <a:srgbClr val="00A0DD"/>
                </a:solidFill>
                <a:prstDash val="solid"/>
              </a:ln>
            </c:spPr>
          </c:marker>
          <c:cat>
            <c:numRef>
              <c:f>'Allg_J&amp;S(Z)'!$E$80:$E$107</c:f>
              <c:numCache>
                <c:formatCode>General</c:formatCode>
                <c:ptCount val="28"/>
                <c:pt idx="0">
                  <c:v>76</c:v>
                </c:pt>
                <c:pt idx="1">
                  <c:v>77</c:v>
                </c:pt>
                <c:pt idx="2">
                  <c:v>78</c:v>
                </c:pt>
                <c:pt idx="3">
                  <c:v>79</c:v>
                </c:pt>
                <c:pt idx="4">
                  <c:v>80</c:v>
                </c:pt>
                <c:pt idx="5">
                  <c:v>81</c:v>
                </c:pt>
                <c:pt idx="6">
                  <c:v>82</c:v>
                </c:pt>
                <c:pt idx="7">
                  <c:v>83</c:v>
                </c:pt>
                <c:pt idx="8">
                  <c:v>84</c:v>
                </c:pt>
                <c:pt idx="9">
                  <c:v>85</c:v>
                </c:pt>
                <c:pt idx="10">
                  <c:v>86</c:v>
                </c:pt>
                <c:pt idx="11">
                  <c:v>87</c:v>
                </c:pt>
                <c:pt idx="12">
                  <c:v>88</c:v>
                </c:pt>
                <c:pt idx="13">
                  <c:v>89</c:v>
                </c:pt>
                <c:pt idx="14">
                  <c:v>90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94</c:v>
                </c:pt>
                <c:pt idx="19">
                  <c:v>95</c:v>
                </c:pt>
                <c:pt idx="20">
                  <c:v>96</c:v>
                </c:pt>
                <c:pt idx="21">
                  <c:v>97</c:v>
                </c:pt>
                <c:pt idx="22">
                  <c:v>98</c:v>
                </c:pt>
                <c:pt idx="23">
                  <c:v>99</c:v>
                </c:pt>
                <c:pt idx="24" formatCode="00">
                  <c:v>0</c:v>
                </c:pt>
                <c:pt idx="25" formatCode="00">
                  <c:v>1</c:v>
                </c:pt>
                <c:pt idx="26" formatCode="00">
                  <c:v>2</c:v>
                </c:pt>
                <c:pt idx="27" formatCode="00">
                  <c:v>3</c:v>
                </c:pt>
              </c:numCache>
            </c:numRef>
          </c:cat>
          <c:val>
            <c:numRef>
              <c:f>'Allg_J&amp;S(Z)'!$F$80:$F$107</c:f>
              <c:numCache>
                <c:formatCode>General</c:formatCode>
                <c:ptCount val="28"/>
                <c:pt idx="0">
                  <c:v>44</c:v>
                </c:pt>
                <c:pt idx="1">
                  <c:v>17</c:v>
                </c:pt>
                <c:pt idx="2">
                  <c:v>19</c:v>
                </c:pt>
                <c:pt idx="3">
                  <c:v>23</c:v>
                </c:pt>
                <c:pt idx="4">
                  <c:v>26</c:v>
                </c:pt>
                <c:pt idx="5">
                  <c:v>16</c:v>
                </c:pt>
                <c:pt idx="6">
                  <c:v>20</c:v>
                </c:pt>
                <c:pt idx="7">
                  <c:v>24</c:v>
                </c:pt>
                <c:pt idx="8">
                  <c:v>30</c:v>
                </c:pt>
                <c:pt idx="9">
                  <c:v>31</c:v>
                </c:pt>
                <c:pt idx="10">
                  <c:v>17</c:v>
                </c:pt>
                <c:pt idx="11">
                  <c:v>21</c:v>
                </c:pt>
                <c:pt idx="12">
                  <c:v>19</c:v>
                </c:pt>
                <c:pt idx="13">
                  <c:v>20</c:v>
                </c:pt>
                <c:pt idx="14">
                  <c:v>16</c:v>
                </c:pt>
                <c:pt idx="15">
                  <c:v>3</c:v>
                </c:pt>
                <c:pt idx="16">
                  <c:v>21</c:v>
                </c:pt>
                <c:pt idx="17">
                  <c:v>30</c:v>
                </c:pt>
                <c:pt idx="18">
                  <c:v>48</c:v>
                </c:pt>
                <c:pt idx="19">
                  <c:v>39</c:v>
                </c:pt>
                <c:pt idx="20">
                  <c:v>61</c:v>
                </c:pt>
                <c:pt idx="21">
                  <c:v>45</c:v>
                </c:pt>
                <c:pt idx="22">
                  <c:v>57</c:v>
                </c:pt>
                <c:pt idx="23">
                  <c:v>47</c:v>
                </c:pt>
                <c:pt idx="24">
                  <c:v>76</c:v>
                </c:pt>
                <c:pt idx="25">
                  <c:v>54</c:v>
                </c:pt>
                <c:pt idx="26">
                  <c:v>102</c:v>
                </c:pt>
                <c:pt idx="27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CC-4B6C-AD7F-C34490273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067072"/>
        <c:axId val="1"/>
      </c:lineChart>
      <c:catAx>
        <c:axId val="378067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6784602643157974"/>
              <c:y val="0.913043478260869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67072"/>
        <c:crosses val="autoZero"/>
        <c:crossBetween val="midCat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Bestand an Medien</a:t>
            </a:r>
          </a:p>
        </c:rich>
      </c:tx>
      <c:layout>
        <c:manualLayout>
          <c:xMode val="edge"/>
          <c:yMode val="edge"/>
          <c:x val="0.39638157894736842"/>
          <c:y val="3.51906158357771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171052631578941E-2"/>
          <c:y val="0.14369501466275661"/>
          <c:w val="0.75164473684210531"/>
          <c:h val="0.67448680351906154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'Präsid(Z)'!$C$3:$C$15</c:f>
              <c:numCache>
                <c:formatCode>#,##0</c:formatCode>
                <c:ptCount val="13"/>
                <c:pt idx="0">
                  <c:v>15917</c:v>
                </c:pt>
                <c:pt idx="1">
                  <c:v>16485</c:v>
                </c:pt>
                <c:pt idx="2">
                  <c:v>16791</c:v>
                </c:pt>
                <c:pt idx="3">
                  <c:v>16680</c:v>
                </c:pt>
                <c:pt idx="4">
                  <c:v>16714</c:v>
                </c:pt>
                <c:pt idx="5">
                  <c:v>16475</c:v>
                </c:pt>
                <c:pt idx="6">
                  <c:v>17260</c:v>
                </c:pt>
                <c:pt idx="7">
                  <c:v>17568</c:v>
                </c:pt>
                <c:pt idx="8">
                  <c:v>17571</c:v>
                </c:pt>
                <c:pt idx="9">
                  <c:v>17473</c:v>
                </c:pt>
                <c:pt idx="10">
                  <c:v>17599</c:v>
                </c:pt>
                <c:pt idx="11">
                  <c:v>16887</c:v>
                </c:pt>
                <c:pt idx="12">
                  <c:v>16552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9D-4E7F-A90B-60273AFE9A75}"/>
            </c:ext>
          </c:extLst>
        </c:ser>
        <c:ser>
          <c:idx val="1"/>
          <c:order val="1"/>
          <c:tx>
            <c:strRef>
              <c:f>'Präsid(Z)'!$D$2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'Präsid(Z)'!$D$3:$D$15</c:f>
              <c:numCache>
                <c:formatCode>#,##0</c:formatCode>
                <c:ptCount val="13"/>
                <c:pt idx="0">
                  <c:v>1674</c:v>
                </c:pt>
                <c:pt idx="1">
                  <c:v>1748</c:v>
                </c:pt>
                <c:pt idx="2">
                  <c:v>1727</c:v>
                </c:pt>
                <c:pt idx="3">
                  <c:v>1730</c:v>
                </c:pt>
                <c:pt idx="4">
                  <c:v>1692</c:v>
                </c:pt>
                <c:pt idx="5">
                  <c:v>1682</c:v>
                </c:pt>
                <c:pt idx="6">
                  <c:v>1509</c:v>
                </c:pt>
                <c:pt idx="7">
                  <c:v>1465</c:v>
                </c:pt>
                <c:pt idx="8">
                  <c:v>1477</c:v>
                </c:pt>
                <c:pt idx="9">
                  <c:v>1480</c:v>
                </c:pt>
                <c:pt idx="10">
                  <c:v>1295</c:v>
                </c:pt>
                <c:pt idx="11">
                  <c:v>1255</c:v>
                </c:pt>
                <c:pt idx="12">
                  <c:v>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9D-4E7F-A90B-60273AFE9A75}"/>
            </c:ext>
          </c:extLst>
        </c:ser>
        <c:ser>
          <c:idx val="2"/>
          <c:order val="2"/>
          <c:tx>
            <c:strRef>
              <c:f>'Präsid(Z)'!$E$2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'Präsid(Z)'!$E$3:$E$15</c:f>
              <c:numCache>
                <c:formatCode>#,##0</c:formatCode>
                <c:ptCount val="13"/>
                <c:pt idx="0">
                  <c:v>511</c:v>
                </c:pt>
                <c:pt idx="1">
                  <c:v>642</c:v>
                </c:pt>
                <c:pt idx="2">
                  <c:v>764</c:v>
                </c:pt>
                <c:pt idx="3">
                  <c:v>879</c:v>
                </c:pt>
                <c:pt idx="4">
                  <c:v>1013</c:v>
                </c:pt>
                <c:pt idx="5">
                  <c:v>1119</c:v>
                </c:pt>
                <c:pt idx="6">
                  <c:v>1035</c:v>
                </c:pt>
                <c:pt idx="7">
                  <c:v>1102</c:v>
                </c:pt>
                <c:pt idx="8">
                  <c:v>1161</c:v>
                </c:pt>
                <c:pt idx="9">
                  <c:v>1184</c:v>
                </c:pt>
                <c:pt idx="10">
                  <c:v>1231</c:v>
                </c:pt>
                <c:pt idx="11">
                  <c:v>1340</c:v>
                </c:pt>
                <c:pt idx="12">
                  <c:v>1349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9D-4E7F-A90B-60273AFE9A75}"/>
            </c:ext>
          </c:extLst>
        </c:ser>
        <c:ser>
          <c:idx val="3"/>
          <c:order val="3"/>
          <c:tx>
            <c:strRef>
              <c:f>'Präsid(Z)'!$F$2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'Präsid(Z)'!$F$3:$F$15</c:f>
              <c:numCache>
                <c:formatCode>#,##0</c:formatCode>
                <c:ptCount val="13"/>
                <c:pt idx="0">
                  <c:v>368</c:v>
                </c:pt>
                <c:pt idx="1">
                  <c:v>383</c:v>
                </c:pt>
                <c:pt idx="2">
                  <c:v>405</c:v>
                </c:pt>
                <c:pt idx="3">
                  <c:v>428</c:v>
                </c:pt>
                <c:pt idx="4">
                  <c:v>448</c:v>
                </c:pt>
                <c:pt idx="5">
                  <c:v>428</c:v>
                </c:pt>
                <c:pt idx="6">
                  <c:v>392</c:v>
                </c:pt>
                <c:pt idx="7">
                  <c:v>392</c:v>
                </c:pt>
                <c:pt idx="8" formatCode="General">
                  <c:v>393</c:v>
                </c:pt>
                <c:pt idx="9">
                  <c:v>373</c:v>
                </c:pt>
                <c:pt idx="10">
                  <c:v>351</c:v>
                </c:pt>
                <c:pt idx="11">
                  <c:v>376</c:v>
                </c:pt>
                <c:pt idx="12">
                  <c:v>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9D-4E7F-A90B-60273AFE9A75}"/>
            </c:ext>
          </c:extLst>
        </c:ser>
        <c:ser>
          <c:idx val="4"/>
          <c:order val="4"/>
          <c:tx>
            <c:strRef>
              <c:f>'Präsid(Z)'!$G$2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'Präsid(Z)'!$G$3:$G$15</c:f>
              <c:numCache>
                <c:formatCode>General</c:formatCode>
                <c:ptCount val="13"/>
                <c:pt idx="4">
                  <c:v>30</c:v>
                </c:pt>
                <c:pt idx="5">
                  <c:v>31</c:v>
                </c:pt>
                <c:pt idx="6" formatCode="#,##0">
                  <c:v>34</c:v>
                </c:pt>
                <c:pt idx="8">
                  <c:v>33</c:v>
                </c:pt>
                <c:pt idx="9" formatCode="#,##0">
                  <c:v>34</c:v>
                </c:pt>
                <c:pt idx="10" formatCode="#,##0">
                  <c:v>31</c:v>
                </c:pt>
                <c:pt idx="11" formatCode="#,##0">
                  <c:v>33</c:v>
                </c:pt>
                <c:pt idx="12" formatCode="#,##0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9D-4E7F-A90B-60273AFE9A75}"/>
            </c:ext>
          </c:extLst>
        </c:ser>
        <c:ser>
          <c:idx val="5"/>
          <c:order val="5"/>
          <c:tx>
            <c:strRef>
              <c:f>'Präsid(Z)'!$H$2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'Präsid(Z)'!$H$3:$H$15</c:f>
              <c:numCache>
                <c:formatCode>General</c:formatCode>
                <c:ptCount val="13"/>
                <c:pt idx="6" formatCode="#,##0">
                  <c:v>33</c:v>
                </c:pt>
                <c:pt idx="7" formatCode="#,##0">
                  <c:v>83</c:v>
                </c:pt>
                <c:pt idx="8">
                  <c:v>131</c:v>
                </c:pt>
                <c:pt idx="9" formatCode="#,##0">
                  <c:v>181</c:v>
                </c:pt>
                <c:pt idx="10" formatCode="#,##0">
                  <c:v>216</c:v>
                </c:pt>
                <c:pt idx="11" formatCode="#,##0">
                  <c:v>251</c:v>
                </c:pt>
                <c:pt idx="12" formatCode="#,##0">
                  <c:v>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49D-4E7F-A90B-60273AFE9A75}"/>
            </c:ext>
          </c:extLst>
        </c:ser>
        <c:ser>
          <c:idx val="6"/>
          <c:order val="6"/>
          <c:tx>
            <c:strRef>
              <c:f>'Präsid(Z)'!$I$2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'Präsid(Z)'!$I$3:$I$15</c:f>
              <c:numCache>
                <c:formatCode>General</c:formatCode>
                <c:ptCount val="13"/>
                <c:pt idx="8">
                  <c:v>157</c:v>
                </c:pt>
                <c:pt idx="9" formatCode="#,##0">
                  <c:v>287</c:v>
                </c:pt>
                <c:pt idx="10" formatCode="#,##0">
                  <c:v>387</c:v>
                </c:pt>
                <c:pt idx="11" formatCode="#,##0">
                  <c:v>460</c:v>
                </c:pt>
                <c:pt idx="12" formatCode="#,##0">
                  <c:v>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9D-4E7F-A90B-60273AFE9A75}"/>
            </c:ext>
          </c:extLst>
        </c:ser>
        <c:ser>
          <c:idx val="7"/>
          <c:order val="7"/>
          <c:tx>
            <c:strRef>
              <c:f>'Präsid(Z)'!$J$2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'Präsid(Z)'!$J$3:$J$15</c:f>
              <c:numCache>
                <c:formatCode>General</c:formatCode>
                <c:ptCount val="13"/>
                <c:pt idx="10" formatCode="#,##0">
                  <c:v>112</c:v>
                </c:pt>
                <c:pt idx="11" formatCode="#,##0">
                  <c:v>211</c:v>
                </c:pt>
                <c:pt idx="12" formatCode="#,##0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49D-4E7F-A90B-60273AFE9A75}"/>
            </c:ext>
          </c:extLst>
        </c:ser>
        <c:ser>
          <c:idx val="8"/>
          <c:order val="8"/>
          <c:tx>
            <c:strRef>
              <c:f>'Präsid(Z)'!$K$2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'Präsid(Z)'!$K$3:$K$15</c:f>
              <c:numCache>
                <c:formatCode>General</c:formatCode>
                <c:ptCount val="13"/>
                <c:pt idx="10" formatCode="#,##0">
                  <c:v>35</c:v>
                </c:pt>
                <c:pt idx="11" formatCode="#,##0">
                  <c:v>72</c:v>
                </c:pt>
                <c:pt idx="12" formatCode="#,##0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49D-4E7F-A90B-60273AFE9A75}"/>
            </c:ext>
          </c:extLst>
        </c:ser>
        <c:ser>
          <c:idx val="9"/>
          <c:order val="9"/>
          <c:tx>
            <c:strRef>
              <c:f>'Präsid(Z)'!$L$2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'Präsid(Z)'!$A$3:$A$15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'Präsid(Z)'!$L$3:$L$15</c:f>
              <c:numCache>
                <c:formatCode>General</c:formatCode>
                <c:ptCount val="13"/>
                <c:pt idx="11" formatCode="#,##0">
                  <c:v>34</c:v>
                </c:pt>
                <c:pt idx="12" formatCode="#,##0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9D-4E7F-A90B-60273AFE9A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65152"/>
        <c:axId val="1"/>
        <c:axId val="0"/>
      </c:bar3DChart>
      <c:catAx>
        <c:axId val="3780651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269736842105265"/>
              <c:y val="0.882697947214076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2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65152"/>
        <c:crosses val="autoZero"/>
        <c:crossBetween val="between"/>
        <c:majorUnit val="2000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97368421052633"/>
          <c:y val="0.14076246334310852"/>
          <c:w val="0.12993421052631579"/>
          <c:h val="0.5601173020527858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Ausleihungen von Medien</a:t>
            </a:r>
          </a:p>
        </c:rich>
      </c:tx>
      <c:layout>
        <c:manualLayout>
          <c:xMode val="edge"/>
          <c:yMode val="edge"/>
          <c:x val="0.36243851230960433"/>
          <c:y val="3.5087819489616139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6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7314732510950135E-2"/>
          <c:y val="0.14327526291593257"/>
          <c:w val="0.75123618915081625"/>
          <c:h val="0.6754405251751107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'Präsid(Z)'!$C$21</c:f>
              <c:strCache>
                <c:ptCount val="1"/>
                <c:pt idx="0">
                  <c:v>Bücher</c:v>
                </c:pt>
              </c:strCache>
            </c:strRef>
          </c:tx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'Präsid(Z)'!$C$22:$C$34</c:f>
              <c:numCache>
                <c:formatCode>#,##0</c:formatCode>
                <c:ptCount val="13"/>
                <c:pt idx="0">
                  <c:v>24012</c:v>
                </c:pt>
                <c:pt idx="1">
                  <c:v>25565</c:v>
                </c:pt>
                <c:pt idx="2">
                  <c:v>27616</c:v>
                </c:pt>
                <c:pt idx="3">
                  <c:v>29859</c:v>
                </c:pt>
                <c:pt idx="4">
                  <c:v>28527</c:v>
                </c:pt>
                <c:pt idx="5">
                  <c:v>29101</c:v>
                </c:pt>
                <c:pt idx="6">
                  <c:v>30701</c:v>
                </c:pt>
                <c:pt idx="7">
                  <c:v>30751</c:v>
                </c:pt>
                <c:pt idx="8">
                  <c:v>30853</c:v>
                </c:pt>
                <c:pt idx="9">
                  <c:v>28350</c:v>
                </c:pt>
                <c:pt idx="10">
                  <c:v>29823</c:v>
                </c:pt>
                <c:pt idx="11">
                  <c:v>30822</c:v>
                </c:pt>
                <c:pt idx="12">
                  <c:v>29910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A9-4E40-9734-A6CF1F95FAC2}"/>
            </c:ext>
          </c:extLst>
        </c:ser>
        <c:ser>
          <c:idx val="1"/>
          <c:order val="1"/>
          <c:tx>
            <c:strRef>
              <c:f>'Präsid(Z)'!$D$21</c:f>
              <c:strCache>
                <c:ptCount val="1"/>
                <c:pt idx="0">
                  <c:v>Kassetten</c:v>
                </c:pt>
              </c:strCache>
            </c:strRef>
          </c:tx>
          <c:spPr>
            <a:solidFill>
              <a:srgbClr val="A7A7A7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'Präsid(Z)'!$D$22:$D$34</c:f>
              <c:numCache>
                <c:formatCode>#,##0</c:formatCode>
                <c:ptCount val="13"/>
                <c:pt idx="0">
                  <c:v>8456</c:v>
                </c:pt>
                <c:pt idx="1">
                  <c:v>8915</c:v>
                </c:pt>
                <c:pt idx="2">
                  <c:v>9880</c:v>
                </c:pt>
                <c:pt idx="3">
                  <c:v>9924</c:v>
                </c:pt>
                <c:pt idx="4">
                  <c:v>9715</c:v>
                </c:pt>
                <c:pt idx="5">
                  <c:v>9031</c:v>
                </c:pt>
                <c:pt idx="6">
                  <c:v>8109</c:v>
                </c:pt>
                <c:pt idx="7">
                  <c:v>7995</c:v>
                </c:pt>
                <c:pt idx="8">
                  <c:v>7950</c:v>
                </c:pt>
                <c:pt idx="9">
                  <c:v>6309</c:v>
                </c:pt>
                <c:pt idx="10">
                  <c:v>6339</c:v>
                </c:pt>
                <c:pt idx="11">
                  <c:v>5211</c:v>
                </c:pt>
                <c:pt idx="12">
                  <c:v>4602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A9-4E40-9734-A6CF1F95FAC2}"/>
            </c:ext>
          </c:extLst>
        </c:ser>
        <c:ser>
          <c:idx val="2"/>
          <c:order val="2"/>
          <c:tx>
            <c:strRef>
              <c:f>'Präsid(Z)'!$E$21</c:f>
              <c:strCache>
                <c:ptCount val="1"/>
                <c:pt idx="0">
                  <c:v>CD</c:v>
                </c:pt>
              </c:strCache>
            </c:strRef>
          </c:tx>
          <c:spPr>
            <a:solidFill>
              <a:srgbClr val="2AACE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'Präsid(Z)'!$E$22:$E$34</c:f>
              <c:numCache>
                <c:formatCode>#,##0</c:formatCode>
                <c:ptCount val="13"/>
                <c:pt idx="0">
                  <c:v>2476</c:v>
                </c:pt>
                <c:pt idx="1">
                  <c:v>3780</c:v>
                </c:pt>
                <c:pt idx="2">
                  <c:v>4933</c:v>
                </c:pt>
                <c:pt idx="3">
                  <c:v>5248</c:v>
                </c:pt>
                <c:pt idx="4">
                  <c:v>5389</c:v>
                </c:pt>
                <c:pt idx="5">
                  <c:v>5371</c:v>
                </c:pt>
                <c:pt idx="6">
                  <c:v>4799</c:v>
                </c:pt>
                <c:pt idx="7">
                  <c:v>5173</c:v>
                </c:pt>
                <c:pt idx="8">
                  <c:v>6104</c:v>
                </c:pt>
                <c:pt idx="9">
                  <c:v>6431</c:v>
                </c:pt>
                <c:pt idx="10">
                  <c:v>6378</c:v>
                </c:pt>
                <c:pt idx="11">
                  <c:v>7250</c:v>
                </c:pt>
                <c:pt idx="12">
                  <c:v>7069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A9-4E40-9734-A6CF1F95FAC2}"/>
            </c:ext>
          </c:extLst>
        </c:ser>
        <c:ser>
          <c:idx val="3"/>
          <c:order val="3"/>
          <c:tx>
            <c:strRef>
              <c:f>'Präsid(Z)'!$F$21</c:f>
              <c:strCache>
                <c:ptCount val="1"/>
                <c:pt idx="0">
                  <c:v>Spiele</c:v>
                </c:pt>
              </c:strCache>
            </c:strRef>
          </c:tx>
          <c:spPr>
            <a:solidFill>
              <a:srgbClr val="E1E1E1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'Präsid(Z)'!$F$22:$F$34</c:f>
              <c:numCache>
                <c:formatCode>#,##0</c:formatCode>
                <c:ptCount val="13"/>
                <c:pt idx="0">
                  <c:v>1350</c:v>
                </c:pt>
                <c:pt idx="1">
                  <c:v>1431</c:v>
                </c:pt>
                <c:pt idx="2">
                  <c:v>1596</c:v>
                </c:pt>
                <c:pt idx="3">
                  <c:v>1672</c:v>
                </c:pt>
                <c:pt idx="4">
                  <c:v>1797</c:v>
                </c:pt>
                <c:pt idx="5">
                  <c:v>1928</c:v>
                </c:pt>
                <c:pt idx="6">
                  <c:v>1890</c:v>
                </c:pt>
                <c:pt idx="7">
                  <c:v>1938</c:v>
                </c:pt>
                <c:pt idx="8">
                  <c:v>2059</c:v>
                </c:pt>
                <c:pt idx="9">
                  <c:v>1958</c:v>
                </c:pt>
                <c:pt idx="10">
                  <c:v>2085</c:v>
                </c:pt>
                <c:pt idx="11">
                  <c:v>2145</c:v>
                </c:pt>
                <c:pt idx="12">
                  <c:v>1976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A9-4E40-9734-A6CF1F95FAC2}"/>
            </c:ext>
          </c:extLst>
        </c:ser>
        <c:ser>
          <c:idx val="4"/>
          <c:order val="4"/>
          <c:tx>
            <c:strRef>
              <c:f>'Präsid(Z)'!$G$21</c:f>
              <c:strCache>
                <c:ptCount val="1"/>
                <c:pt idx="0">
                  <c:v>Zeitschriften</c:v>
                </c:pt>
              </c:strCache>
            </c:strRef>
          </c:tx>
          <c:spPr>
            <a:solidFill>
              <a:srgbClr val="55B7E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'Präsid(Z)'!$G$22:$G$34</c:f>
              <c:numCache>
                <c:formatCode>General</c:formatCode>
                <c:ptCount val="13"/>
                <c:pt idx="4" formatCode="#,##0">
                  <c:v>1090</c:v>
                </c:pt>
                <c:pt idx="5" formatCode="#,##0">
                  <c:v>1046</c:v>
                </c:pt>
                <c:pt idx="6" formatCode="#,##0">
                  <c:v>1173</c:v>
                </c:pt>
                <c:pt idx="7" formatCode="#,##0">
                  <c:v>1227</c:v>
                </c:pt>
                <c:pt idx="8" formatCode="#,##0">
                  <c:v>1091</c:v>
                </c:pt>
                <c:pt idx="9" formatCode="#,##0">
                  <c:v>1012</c:v>
                </c:pt>
                <c:pt idx="10" formatCode="#,##0">
                  <c:v>1149</c:v>
                </c:pt>
                <c:pt idx="11" formatCode="#,##0">
                  <c:v>1603</c:v>
                </c:pt>
                <c:pt idx="12" formatCode="#,##0">
                  <c:v>2095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A9-4E40-9734-A6CF1F95FAC2}"/>
            </c:ext>
          </c:extLst>
        </c:ser>
        <c:ser>
          <c:idx val="5"/>
          <c:order val="5"/>
          <c:tx>
            <c:strRef>
              <c:f>'Präsid(Z)'!$H$21</c:f>
              <c:strCache>
                <c:ptCount val="1"/>
                <c:pt idx="0">
                  <c:v>CD-Rom</c:v>
                </c:pt>
              </c:strCache>
            </c:strRef>
          </c:tx>
          <c:spPr>
            <a:solidFill>
              <a:srgbClr val="6E6E6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'Präsid(Z)'!$H$22:$H$34</c:f>
              <c:numCache>
                <c:formatCode>General</c:formatCode>
                <c:ptCount val="13"/>
                <c:pt idx="6" formatCode="#,##0">
                  <c:v>57</c:v>
                </c:pt>
                <c:pt idx="7" formatCode="#,##0">
                  <c:v>716</c:v>
                </c:pt>
                <c:pt idx="8" formatCode="#,##0">
                  <c:v>1219</c:v>
                </c:pt>
                <c:pt idx="9" formatCode="#,##0">
                  <c:v>1324</c:v>
                </c:pt>
                <c:pt idx="10" formatCode="#,##0">
                  <c:v>2207</c:v>
                </c:pt>
                <c:pt idx="11" formatCode="#,##0">
                  <c:v>2405</c:v>
                </c:pt>
                <c:pt idx="12" formatCode="#,##0">
                  <c:v>1989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5A9-4E40-9734-A6CF1F95FAC2}"/>
            </c:ext>
          </c:extLst>
        </c:ser>
        <c:ser>
          <c:idx val="6"/>
          <c:order val="6"/>
          <c:tx>
            <c:strRef>
              <c:f>'Präsid(Z)'!$I$21</c:f>
              <c:strCache>
                <c:ptCount val="1"/>
                <c:pt idx="0">
                  <c:v>Video</c:v>
                </c:pt>
              </c:strCache>
            </c:strRef>
          </c:tx>
          <c:spPr>
            <a:solidFill>
              <a:srgbClr val="00A0DD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'Präsid(Z)'!$I$22:$I$34</c:f>
              <c:numCache>
                <c:formatCode>General</c:formatCode>
                <c:ptCount val="13"/>
                <c:pt idx="8" formatCode="#,##0">
                  <c:v>2382</c:v>
                </c:pt>
                <c:pt idx="9" formatCode="#,##0">
                  <c:v>3884</c:v>
                </c:pt>
                <c:pt idx="10" formatCode="#,##0">
                  <c:v>5681</c:v>
                </c:pt>
                <c:pt idx="11" formatCode="#,##0">
                  <c:v>7066</c:v>
                </c:pt>
                <c:pt idx="12" formatCode="#,##0">
                  <c:v>6087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5A9-4E40-9734-A6CF1F95FAC2}"/>
            </c:ext>
          </c:extLst>
        </c:ser>
        <c:ser>
          <c:idx val="7"/>
          <c:order val="7"/>
          <c:tx>
            <c:strRef>
              <c:f>'Präsid(Z)'!$J$21</c:f>
              <c:strCache>
                <c:ptCount val="1"/>
                <c:pt idx="0">
                  <c:v>DVD</c:v>
                </c:pt>
              </c:strCache>
            </c:strRef>
          </c:tx>
          <c:spPr>
            <a:solidFill>
              <a:srgbClr val="BEBEBE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'Präsid(Z)'!$J$22:$J$34</c:f>
              <c:numCache>
                <c:formatCode>General</c:formatCode>
                <c:ptCount val="13"/>
                <c:pt idx="10" formatCode="#,##0">
                  <c:v>1226</c:v>
                </c:pt>
                <c:pt idx="11" formatCode="#,##0">
                  <c:v>3323</c:v>
                </c:pt>
                <c:pt idx="12" formatCode="#,##0">
                  <c:v>4305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A9-4E40-9734-A6CF1F95FAC2}"/>
            </c:ext>
          </c:extLst>
        </c:ser>
        <c:ser>
          <c:idx val="8"/>
          <c:order val="8"/>
          <c:tx>
            <c:strRef>
              <c:f>'Präsid(Z)'!$K$21</c:f>
              <c:strCache>
                <c:ptCount val="1"/>
                <c:pt idx="0">
                  <c:v>Hörbücher</c:v>
                </c:pt>
              </c:strCache>
            </c:strRef>
          </c:tx>
          <c:spPr>
            <a:solidFill>
              <a:srgbClr val="377898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'Präsid(Z)'!$K$22:$K$34</c:f>
              <c:numCache>
                <c:formatCode>General</c:formatCode>
                <c:ptCount val="13"/>
                <c:pt idx="10" formatCode="#,##0">
                  <c:v>235</c:v>
                </c:pt>
                <c:pt idx="11" formatCode="#,##0">
                  <c:v>376</c:v>
                </c:pt>
                <c:pt idx="12" formatCode="#,##0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5A9-4E40-9734-A6CF1F95FAC2}"/>
            </c:ext>
          </c:extLst>
        </c:ser>
        <c:ser>
          <c:idx val="9"/>
          <c:order val="9"/>
          <c:tx>
            <c:strRef>
              <c:f>'Präsid(Z)'!$L$21</c:f>
              <c:strCache>
                <c:ptCount val="1"/>
                <c:pt idx="0">
                  <c:v>PlayStation</c:v>
                </c:pt>
              </c:strCache>
            </c:strRef>
          </c:tx>
          <c:spPr>
            <a:solidFill>
              <a:srgbClr val="C3D8E5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'Präsid(Z)'!$A$22:$A$34</c:f>
              <c:numCache>
                <c:formatCode>General</c:formatCode>
                <c:ptCount val="13"/>
                <c:pt idx="0">
                  <c:v>91</c:v>
                </c:pt>
                <c:pt idx="1">
                  <c:v>92</c:v>
                </c:pt>
                <c:pt idx="2">
                  <c:v>93</c:v>
                </c:pt>
                <c:pt idx="3">
                  <c:v>94</c:v>
                </c:pt>
                <c:pt idx="4">
                  <c:v>95</c:v>
                </c:pt>
                <c:pt idx="5">
                  <c:v>96</c:v>
                </c:pt>
                <c:pt idx="6" formatCode="#,##0">
                  <c:v>97</c:v>
                </c:pt>
                <c:pt idx="7" formatCode="#,##0">
                  <c:v>98</c:v>
                </c:pt>
                <c:pt idx="8">
                  <c:v>99</c:v>
                </c:pt>
                <c:pt idx="9" formatCode="00">
                  <c:v>0</c:v>
                </c:pt>
                <c:pt idx="10" formatCode="00">
                  <c:v>1</c:v>
                </c:pt>
                <c:pt idx="11" formatCode="00">
                  <c:v>2</c:v>
                </c:pt>
                <c:pt idx="12" formatCode="00">
                  <c:v>3</c:v>
                </c:pt>
              </c:numCache>
            </c:numRef>
          </c:cat>
          <c:val>
            <c:numRef>
              <c:f>'Präsid(Z)'!$L$22:$L$34</c:f>
              <c:numCache>
                <c:formatCode>General</c:formatCode>
                <c:ptCount val="13"/>
                <c:pt idx="11" formatCode="#,##0">
                  <c:v>153</c:v>
                </c:pt>
                <c:pt idx="12" formatCode="#,##0">
                  <c:v>1262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A9-4E40-9734-A6CF1F95F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88192"/>
        <c:axId val="1"/>
        <c:axId val="0"/>
      </c:bar3DChart>
      <c:catAx>
        <c:axId val="378088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2174663250572142"/>
              <c:y val="0.8859674421128075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881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173050392757021"/>
          <c:y val="0.14035127795846455"/>
          <c:w val="0.13014837487481248"/>
          <c:h val="0.5584811268763902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Total ausgestellte Zahlungsbefehle</a:t>
            </a:r>
          </a:p>
        </c:rich>
      </c:tx>
      <c:layout>
        <c:manualLayout>
          <c:xMode val="edge"/>
          <c:yMode val="edge"/>
          <c:x val="0.31509172090673082"/>
          <c:y val="3.539833206101372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3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0.20066367489323386"/>
          <c:y val="0.15929249427456177"/>
          <c:w val="0.63350019677037461"/>
          <c:h val="0.6578190041338384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'Präsid(Z)'!$A$40:$A$50</c:f>
              <c:numCache>
                <c:formatCode>General</c:formatCode>
                <c:ptCount val="11"/>
                <c:pt idx="0">
                  <c:v>93</c:v>
                </c:pt>
                <c:pt idx="1">
                  <c:v>94</c:v>
                </c:pt>
                <c:pt idx="2">
                  <c:v>95</c:v>
                </c:pt>
                <c:pt idx="3">
                  <c:v>96</c:v>
                </c:pt>
                <c:pt idx="4">
                  <c:v>97</c:v>
                </c:pt>
                <c:pt idx="5">
                  <c:v>98</c:v>
                </c:pt>
                <c:pt idx="6">
                  <c:v>99</c:v>
                </c:pt>
                <c:pt idx="7" formatCode="00">
                  <c:v>0</c:v>
                </c:pt>
                <c:pt idx="8" formatCode="00">
                  <c:v>1</c:v>
                </c:pt>
                <c:pt idx="9" formatCode="00">
                  <c:v>2</c:v>
                </c:pt>
                <c:pt idx="10" formatCode="00">
                  <c:v>3</c:v>
                </c:pt>
              </c:numCache>
            </c:numRef>
          </c:cat>
          <c:val>
            <c:numRef>
              <c:f>'Präsid(Z)'!$B$40:$B$50</c:f>
              <c:numCache>
                <c:formatCode>#,##0</c:formatCode>
                <c:ptCount val="11"/>
                <c:pt idx="0">
                  <c:v>3208</c:v>
                </c:pt>
                <c:pt idx="1">
                  <c:v>2926</c:v>
                </c:pt>
                <c:pt idx="2">
                  <c:v>3078</c:v>
                </c:pt>
                <c:pt idx="3">
                  <c:v>3631</c:v>
                </c:pt>
                <c:pt idx="4">
                  <c:v>3867</c:v>
                </c:pt>
                <c:pt idx="5">
                  <c:v>4357</c:v>
                </c:pt>
                <c:pt idx="6">
                  <c:v>4316</c:v>
                </c:pt>
                <c:pt idx="7">
                  <c:v>4606</c:v>
                </c:pt>
                <c:pt idx="8">
                  <c:v>4756</c:v>
                </c:pt>
                <c:pt idx="9">
                  <c:v>5712</c:v>
                </c:pt>
                <c:pt idx="10">
                  <c:v>5350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F1-4291-B33E-2C9229D5A0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72352"/>
        <c:axId val="1"/>
        <c:axId val="0"/>
      </c:bar3DChart>
      <c:catAx>
        <c:axId val="3780723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42462237092916"/>
              <c:y val="0.8938078845405965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Zahlungsbefehle</a:t>
                </a:r>
              </a:p>
            </c:rich>
          </c:tx>
          <c:layout>
            <c:manualLayout>
              <c:xMode val="edge"/>
              <c:yMode val="edge"/>
              <c:x val="0.13598695323343121"/>
              <c:y val="0.3185849885491235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72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Friedensrichter, erledigte Fälle</a:t>
            </a:r>
          </a:p>
        </c:rich>
      </c:tx>
      <c:layout>
        <c:manualLayout>
          <c:xMode val="edge"/>
          <c:yMode val="edge"/>
          <c:x val="0.33443735645611"/>
          <c:y val="3.3419023136246784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58"/>
      <c:rotY val="20"/>
      <c:depthPercent val="2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sideWall>
    <c:backWall>
      <c:thickness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404045785296746E-2"/>
          <c:y val="0.13881748071979436"/>
          <c:w val="0.85761658734784652"/>
          <c:h val="0.6992287917737789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A6D7F3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'Präsid(Z)'!$A$58:$A$94</c:f>
              <c:numCache>
                <c:formatCode>General</c:formatCode>
                <c:ptCount val="37"/>
                <c:pt idx="0">
                  <c:v>67</c:v>
                </c:pt>
                <c:pt idx="1">
                  <c:v>68</c:v>
                </c:pt>
                <c:pt idx="2">
                  <c:v>69</c:v>
                </c:pt>
                <c:pt idx="3">
                  <c:v>70</c:v>
                </c:pt>
                <c:pt idx="4">
                  <c:v>71</c:v>
                </c:pt>
                <c:pt idx="5">
                  <c:v>72</c:v>
                </c:pt>
                <c:pt idx="6">
                  <c:v>73</c:v>
                </c:pt>
                <c:pt idx="7">
                  <c:v>74</c:v>
                </c:pt>
                <c:pt idx="8">
                  <c:v>75</c:v>
                </c:pt>
                <c:pt idx="9">
                  <c:v>76</c:v>
                </c:pt>
                <c:pt idx="10">
                  <c:v>77</c:v>
                </c:pt>
                <c:pt idx="11">
                  <c:v>78</c:v>
                </c:pt>
                <c:pt idx="12">
                  <c:v>79</c:v>
                </c:pt>
                <c:pt idx="13">
                  <c:v>80</c:v>
                </c:pt>
                <c:pt idx="14">
                  <c:v>81</c:v>
                </c:pt>
                <c:pt idx="15">
                  <c:v>82</c:v>
                </c:pt>
                <c:pt idx="16">
                  <c:v>83</c:v>
                </c:pt>
                <c:pt idx="17">
                  <c:v>84</c:v>
                </c:pt>
                <c:pt idx="18">
                  <c:v>85</c:v>
                </c:pt>
                <c:pt idx="19">
                  <c:v>86</c:v>
                </c:pt>
                <c:pt idx="20">
                  <c:v>87</c:v>
                </c:pt>
                <c:pt idx="21">
                  <c:v>88</c:v>
                </c:pt>
                <c:pt idx="22">
                  <c:v>89</c:v>
                </c:pt>
                <c:pt idx="23">
                  <c:v>90</c:v>
                </c:pt>
                <c:pt idx="24">
                  <c:v>91</c:v>
                </c:pt>
                <c:pt idx="25">
                  <c:v>92</c:v>
                </c:pt>
                <c:pt idx="26">
                  <c:v>93</c:v>
                </c:pt>
                <c:pt idx="27">
                  <c:v>94</c:v>
                </c:pt>
                <c:pt idx="28">
                  <c:v>95</c:v>
                </c:pt>
                <c:pt idx="29">
                  <c:v>96</c:v>
                </c:pt>
                <c:pt idx="30">
                  <c:v>97</c:v>
                </c:pt>
                <c:pt idx="31">
                  <c:v>98</c:v>
                </c:pt>
                <c:pt idx="32">
                  <c:v>99</c:v>
                </c:pt>
                <c:pt idx="33" formatCode="00">
                  <c:v>0</c:v>
                </c:pt>
                <c:pt idx="34" formatCode="00">
                  <c:v>1</c:v>
                </c:pt>
                <c:pt idx="35" formatCode="00">
                  <c:v>2</c:v>
                </c:pt>
                <c:pt idx="36" formatCode="00">
                  <c:v>3</c:v>
                </c:pt>
              </c:numCache>
            </c:numRef>
          </c:cat>
          <c:val>
            <c:numRef>
              <c:f>'Präsid(Z)'!$B$58:$B$94</c:f>
              <c:numCache>
                <c:formatCode>General</c:formatCode>
                <c:ptCount val="37"/>
                <c:pt idx="0">
                  <c:v>156</c:v>
                </c:pt>
                <c:pt idx="1">
                  <c:v>143</c:v>
                </c:pt>
                <c:pt idx="2">
                  <c:v>119</c:v>
                </c:pt>
                <c:pt idx="3">
                  <c:v>114</c:v>
                </c:pt>
                <c:pt idx="4">
                  <c:v>180</c:v>
                </c:pt>
                <c:pt idx="5">
                  <c:v>183</c:v>
                </c:pt>
                <c:pt idx="6">
                  <c:v>217</c:v>
                </c:pt>
                <c:pt idx="7">
                  <c:v>248</c:v>
                </c:pt>
                <c:pt idx="8">
                  <c:v>296</c:v>
                </c:pt>
                <c:pt idx="9">
                  <c:v>316</c:v>
                </c:pt>
                <c:pt idx="10">
                  <c:v>315</c:v>
                </c:pt>
                <c:pt idx="11">
                  <c:v>263</c:v>
                </c:pt>
                <c:pt idx="12">
                  <c:v>269</c:v>
                </c:pt>
                <c:pt idx="13">
                  <c:v>278</c:v>
                </c:pt>
                <c:pt idx="14">
                  <c:v>267</c:v>
                </c:pt>
                <c:pt idx="15">
                  <c:v>283</c:v>
                </c:pt>
                <c:pt idx="16">
                  <c:v>233</c:v>
                </c:pt>
                <c:pt idx="17">
                  <c:v>355</c:v>
                </c:pt>
                <c:pt idx="18">
                  <c:v>342</c:v>
                </c:pt>
                <c:pt idx="19">
                  <c:v>375</c:v>
                </c:pt>
                <c:pt idx="20">
                  <c:v>357</c:v>
                </c:pt>
                <c:pt idx="21">
                  <c:v>372</c:v>
                </c:pt>
                <c:pt idx="22">
                  <c:v>351</c:v>
                </c:pt>
                <c:pt idx="23">
                  <c:v>302</c:v>
                </c:pt>
                <c:pt idx="24">
                  <c:v>431</c:v>
                </c:pt>
                <c:pt idx="25">
                  <c:v>359</c:v>
                </c:pt>
                <c:pt idx="26">
                  <c:v>377</c:v>
                </c:pt>
                <c:pt idx="27">
                  <c:v>256</c:v>
                </c:pt>
                <c:pt idx="28">
                  <c:v>206</c:v>
                </c:pt>
                <c:pt idx="29">
                  <c:v>267</c:v>
                </c:pt>
                <c:pt idx="30">
                  <c:v>237</c:v>
                </c:pt>
                <c:pt idx="31">
                  <c:v>235</c:v>
                </c:pt>
                <c:pt idx="32">
                  <c:v>245</c:v>
                </c:pt>
                <c:pt idx="33">
                  <c:v>170</c:v>
                </c:pt>
                <c:pt idx="34">
                  <c:v>196</c:v>
                </c:pt>
                <c:pt idx="35">
                  <c:v>190</c:v>
                </c:pt>
                <c:pt idx="36">
                  <c:v>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C8-410B-9AD7-090571883F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0"/>
        <c:shape val="box"/>
        <c:axId val="378095872"/>
        <c:axId val="1"/>
        <c:axId val="0"/>
      </c:bar3DChart>
      <c:catAx>
        <c:axId val="378095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Jahre</a:t>
                </a:r>
              </a:p>
            </c:rich>
          </c:tx>
          <c:layout>
            <c:manualLayout>
              <c:xMode val="edge"/>
              <c:yMode val="edge"/>
              <c:x val="0.4884109908641211"/>
              <c:y val="0.912596401028277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CH"/>
                  <a:t>Anzahl erledigte Fälle</a:t>
                </a:r>
              </a:p>
            </c:rich>
          </c:tx>
          <c:layout>
            <c:manualLayout>
              <c:xMode val="edge"/>
              <c:yMode val="edge"/>
              <c:x val="5.4635805757681344E-2"/>
              <c:y val="0.354755784061696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80958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BEE1F6"/>
    </a:solidFill>
    <a:ln w="12700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Seite &amp;S</c:oddFooter>
    </c:headerFooter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7.xml"/><Relationship Id="rId1" Type="http://schemas.openxmlformats.org/officeDocument/2006/relationships/chart" Target="../charts/chart26.xml"/></Relationships>
</file>

<file path=xl/drawings/_rels/drawing3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5.xml"/><Relationship Id="rId1" Type="http://schemas.openxmlformats.org/officeDocument/2006/relationships/chart" Target="../charts/chart34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495343</xdr:colOff>
      <xdr:row>53</xdr:row>
      <xdr:rowOff>99792</xdr:rowOff>
    </xdr:from>
    <xdr:ext cx="4600490" cy="505267"/>
    <xdr:sp macro="" textlink="">
      <xdr:nvSpPr>
        <xdr:cNvPr id="1123" name="Text 99">
          <a:extLst>
            <a:ext uri="{FF2B5EF4-FFF2-40B4-BE49-F238E27FC236}">
              <a16:creationId xmlns:a16="http://schemas.microsoft.com/office/drawing/2014/main" id="{BEAE633C-CC40-2F38-A1B5-0092EAA91D75}"/>
            </a:ext>
          </a:extLst>
        </xdr:cNvPr>
        <xdr:cNvSpPr txBox="1">
          <a:spLocks noChangeArrowheads="1"/>
        </xdr:cNvSpPr>
      </xdr:nvSpPr>
      <xdr:spPr bwMode="auto">
        <a:xfrm>
          <a:off x="495343" y="8681817"/>
          <a:ext cx="4600490" cy="5052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54864" tIns="45720" rIns="54864" bIns="45720" anchor="ctr" upright="1">
          <a:spAutoFit/>
        </a:bodyPr>
        <a:lstStyle/>
        <a:p>
          <a:pPr algn="ctr" rtl="0">
            <a:defRPr sz="1000"/>
          </a:pPr>
          <a:r>
            <a:rPr lang="de-CH" sz="2800" b="0" i="0" u="none" strike="noStrike" baseline="0">
              <a:solidFill>
                <a:srgbClr val="D4EBF9"/>
              </a:solidFill>
              <a:latin typeface="Arial"/>
              <a:cs typeface="Arial"/>
            </a:rPr>
            <a:t>OPFIKON IN ZAHLEN 2003</a:t>
          </a:r>
        </a:p>
      </xdr:txBody>
    </xdr:sp>
    <xdr:clientData/>
  </xdr:oneCellAnchor>
  <xdr:twoCellAnchor>
    <xdr:from>
      <xdr:col>0</xdr:col>
      <xdr:colOff>0</xdr:colOff>
      <xdr:row>0</xdr:row>
      <xdr:rowOff>0</xdr:rowOff>
    </xdr:from>
    <xdr:to>
      <xdr:col>9</xdr:col>
      <xdr:colOff>0</xdr:colOff>
      <xdr:row>43</xdr:row>
      <xdr:rowOff>0</xdr:rowOff>
    </xdr:to>
    <xdr:graphicFrame macro="">
      <xdr:nvGraphicFramePr>
        <xdr:cNvPr id="1126" name="Diagramm 102">
          <a:extLst>
            <a:ext uri="{FF2B5EF4-FFF2-40B4-BE49-F238E27FC236}">
              <a16:creationId xmlns:a16="http://schemas.microsoft.com/office/drawing/2014/main" id="{49C38849-C9A6-BDB0-7EFB-0ED230A0E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9525</xdr:rowOff>
    </xdr:from>
    <xdr:to>
      <xdr:col>2</xdr:col>
      <xdr:colOff>142875</xdr:colOff>
      <xdr:row>2</xdr:row>
      <xdr:rowOff>95250</xdr:rowOff>
    </xdr:to>
    <xdr:sp macro="" textlink="">
      <xdr:nvSpPr>
        <xdr:cNvPr id="109569" name="Text 5">
          <a:extLst>
            <a:ext uri="{FF2B5EF4-FFF2-40B4-BE49-F238E27FC236}">
              <a16:creationId xmlns:a16="http://schemas.microsoft.com/office/drawing/2014/main" id="{C93C2490-4443-DAF3-39F1-B4AD08F09C21}"/>
            </a:ext>
          </a:extLst>
        </xdr:cNvPr>
        <xdr:cNvSpPr txBox="1">
          <a:spLocks noChangeArrowheads="1"/>
        </xdr:cNvSpPr>
      </xdr:nvSpPr>
      <xdr:spPr bwMode="auto">
        <a:xfrm>
          <a:off x="9525" y="209550"/>
          <a:ext cx="1933575" cy="2857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Abstimmungen und Wahlen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19050</xdr:rowOff>
    </xdr:from>
    <xdr:to>
      <xdr:col>10</xdr:col>
      <xdr:colOff>314325</xdr:colOff>
      <xdr:row>53</xdr:row>
      <xdr:rowOff>123825</xdr:rowOff>
    </xdr:to>
    <xdr:graphicFrame macro="">
      <xdr:nvGraphicFramePr>
        <xdr:cNvPr id="10309" name="Diagramm 69">
          <a:extLst>
            <a:ext uri="{FF2B5EF4-FFF2-40B4-BE49-F238E27FC236}">
              <a16:creationId xmlns:a16="http://schemas.microsoft.com/office/drawing/2014/main" id="{C1AE103E-CE80-C3EE-B9F3-775EF4219F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28</xdr:row>
          <xdr:rowOff>133350</xdr:rowOff>
        </xdr:from>
        <xdr:to>
          <xdr:col>7</xdr:col>
          <xdr:colOff>504825</xdr:colOff>
          <xdr:row>33</xdr:row>
          <xdr:rowOff>19050</xdr:rowOff>
        </xdr:to>
        <xdr:sp macro="" textlink="">
          <xdr:nvSpPr>
            <xdr:cNvPr id="11268" name="Bild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A29E4E51-BD64-ED1A-2254-2882B30B650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3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0</xdr:col>
      <xdr:colOff>0</xdr:colOff>
      <xdr:row>1</xdr:row>
      <xdr:rowOff>133350</xdr:rowOff>
    </xdr:from>
    <xdr:ext cx="1952625" cy="228600"/>
    <xdr:sp macro="" textlink="">
      <xdr:nvSpPr>
        <xdr:cNvPr id="11269" name="Text 5">
          <a:extLst>
            <a:ext uri="{FF2B5EF4-FFF2-40B4-BE49-F238E27FC236}">
              <a16:creationId xmlns:a16="http://schemas.microsoft.com/office/drawing/2014/main" id="{D0D8C09B-AEE8-3F8F-0EA0-D023D4644D41}"/>
            </a:ext>
          </a:extLst>
        </xdr:cNvPr>
        <xdr:cNvSpPr txBox="1">
          <a:spLocks noChangeArrowheads="1"/>
        </xdr:cNvSpPr>
      </xdr:nvSpPr>
      <xdr:spPr bwMode="auto">
        <a:xfrm>
          <a:off x="0" y="333375"/>
          <a:ext cx="1952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Ende 2003</a:t>
          </a: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38100</xdr:rowOff>
    </xdr:from>
    <xdr:ext cx="1095375" cy="228600"/>
    <xdr:sp macro="" textlink="">
      <xdr:nvSpPr>
        <xdr:cNvPr id="12295" name="Text 7">
          <a:extLst>
            <a:ext uri="{FF2B5EF4-FFF2-40B4-BE49-F238E27FC236}">
              <a16:creationId xmlns:a16="http://schemas.microsoft.com/office/drawing/2014/main" id="{70BE3229-1F2F-B6E1-B8A3-AA9224818239}"/>
            </a:ext>
          </a:extLst>
        </xdr:cNvPr>
        <xdr:cNvSpPr txBox="1">
          <a:spLocks noChangeArrowheads="1"/>
        </xdr:cNvSpPr>
      </xdr:nvSpPr>
      <xdr:spPr bwMode="auto">
        <a:xfrm>
          <a:off x="0" y="38100"/>
          <a:ext cx="10953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Stadtbibliothek</a:t>
          </a:r>
        </a:p>
      </xdr:txBody>
    </xdr:sp>
    <xdr:clientData/>
  </xdr:oneCellAnchor>
  <xdr:twoCellAnchor>
    <xdr:from>
      <xdr:col>0</xdr:col>
      <xdr:colOff>0</xdr:colOff>
      <xdr:row>3</xdr:row>
      <xdr:rowOff>0</xdr:rowOff>
    </xdr:from>
    <xdr:to>
      <xdr:col>7</xdr:col>
      <xdr:colOff>0</xdr:colOff>
      <xdr:row>23</xdr:row>
      <xdr:rowOff>9525</xdr:rowOff>
    </xdr:to>
    <xdr:graphicFrame macro="">
      <xdr:nvGraphicFramePr>
        <xdr:cNvPr id="12296" name="Diagramm 8">
          <a:extLst>
            <a:ext uri="{FF2B5EF4-FFF2-40B4-BE49-F238E27FC236}">
              <a16:creationId xmlns:a16="http://schemas.microsoft.com/office/drawing/2014/main" id="{D59D25CE-5805-C4D5-8AC4-00335D5B6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28</xdr:row>
      <xdr:rowOff>0</xdr:rowOff>
    </xdr:from>
    <xdr:to>
      <xdr:col>7</xdr:col>
      <xdr:colOff>0</xdr:colOff>
      <xdr:row>48</xdr:row>
      <xdr:rowOff>19050</xdr:rowOff>
    </xdr:to>
    <xdr:graphicFrame macro="">
      <xdr:nvGraphicFramePr>
        <xdr:cNvPr id="12297" name="Diagramm 9">
          <a:extLst>
            <a:ext uri="{FF2B5EF4-FFF2-40B4-BE49-F238E27FC236}">
              <a16:creationId xmlns:a16="http://schemas.microsoft.com/office/drawing/2014/main" id="{9E52473E-C4E0-EA22-732C-22AFC86BD3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2</xdr:row>
      <xdr:rowOff>114300</xdr:rowOff>
    </xdr:from>
    <xdr:to>
      <xdr:col>7</xdr:col>
      <xdr:colOff>752475</xdr:colOff>
      <xdr:row>22</xdr:row>
      <xdr:rowOff>104775</xdr:rowOff>
    </xdr:to>
    <xdr:graphicFrame macro="">
      <xdr:nvGraphicFramePr>
        <xdr:cNvPr id="13313" name="Diagramm 1">
          <a:extLst>
            <a:ext uri="{FF2B5EF4-FFF2-40B4-BE49-F238E27FC236}">
              <a16:creationId xmlns:a16="http://schemas.microsoft.com/office/drawing/2014/main" id="{9B27D3E3-BA43-179D-18B8-24DCE54555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29</xdr:row>
      <xdr:rowOff>0</xdr:rowOff>
    </xdr:from>
    <xdr:to>
      <xdr:col>7</xdr:col>
      <xdr:colOff>752475</xdr:colOff>
      <xdr:row>51</xdr:row>
      <xdr:rowOff>142875</xdr:rowOff>
    </xdr:to>
    <xdr:graphicFrame macro="">
      <xdr:nvGraphicFramePr>
        <xdr:cNvPr id="13314" name="Diagramm 2">
          <a:extLst>
            <a:ext uri="{FF2B5EF4-FFF2-40B4-BE49-F238E27FC236}">
              <a16:creationId xmlns:a16="http://schemas.microsoft.com/office/drawing/2014/main" id="{2DF3F43A-282C-FDCB-E576-E4A58F1D6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152525" cy="228600"/>
    <xdr:sp macro="" textlink="">
      <xdr:nvSpPr>
        <xdr:cNvPr id="13315" name="Text 3">
          <a:extLst>
            <a:ext uri="{FF2B5EF4-FFF2-40B4-BE49-F238E27FC236}">
              <a16:creationId xmlns:a16="http://schemas.microsoft.com/office/drawing/2014/main" id="{3CD7592A-081C-E38F-AB2E-5211B467E18B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1152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Betreibungsamt</a:t>
          </a:r>
        </a:p>
      </xdr:txBody>
    </xdr:sp>
    <xdr:clientData/>
  </xdr:oneCellAnchor>
  <xdr:oneCellAnchor>
    <xdr:from>
      <xdr:col>0</xdr:col>
      <xdr:colOff>0</xdr:colOff>
      <xdr:row>26</xdr:row>
      <xdr:rowOff>28575</xdr:rowOff>
    </xdr:from>
    <xdr:ext cx="1123950" cy="228600"/>
    <xdr:sp macro="" textlink="">
      <xdr:nvSpPr>
        <xdr:cNvPr id="13316" name="Text 4">
          <a:extLst>
            <a:ext uri="{FF2B5EF4-FFF2-40B4-BE49-F238E27FC236}">
              <a16:creationId xmlns:a16="http://schemas.microsoft.com/office/drawing/2014/main" id="{9AEA232E-A451-4456-F115-D71630970CBB}"/>
            </a:ext>
          </a:extLst>
        </xdr:cNvPr>
        <xdr:cNvSpPr txBox="1">
          <a:spLocks noChangeArrowheads="1"/>
        </xdr:cNvSpPr>
      </xdr:nvSpPr>
      <xdr:spPr bwMode="auto">
        <a:xfrm>
          <a:off x="0" y="4238625"/>
          <a:ext cx="11239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Friedensrichter</a:t>
          </a: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40</xdr:row>
      <xdr:rowOff>47625</xdr:rowOff>
    </xdr:from>
    <xdr:to>
      <xdr:col>10</xdr:col>
      <xdr:colOff>0</xdr:colOff>
      <xdr:row>51</xdr:row>
      <xdr:rowOff>152400</xdr:rowOff>
    </xdr:to>
    <xdr:graphicFrame macro="">
      <xdr:nvGraphicFramePr>
        <xdr:cNvPr id="14337" name="Diagramm 1">
          <a:extLst>
            <a:ext uri="{FF2B5EF4-FFF2-40B4-BE49-F238E27FC236}">
              <a16:creationId xmlns:a16="http://schemas.microsoft.com/office/drawing/2014/main" id="{45830F04-12E9-85EC-DA99-A778BB6089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142875</xdr:rowOff>
    </xdr:from>
    <xdr:to>
      <xdr:col>9</xdr:col>
      <xdr:colOff>933450</xdr:colOff>
      <xdr:row>3</xdr:row>
      <xdr:rowOff>85725</xdr:rowOff>
    </xdr:to>
    <xdr:sp macro="" textlink="">
      <xdr:nvSpPr>
        <xdr:cNvPr id="14340" name="Text 4">
          <a:extLst>
            <a:ext uri="{FF2B5EF4-FFF2-40B4-BE49-F238E27FC236}">
              <a16:creationId xmlns:a16="http://schemas.microsoft.com/office/drawing/2014/main" id="{9F571C56-3052-AF11-1EC3-AE3B30AFE773}"/>
            </a:ext>
          </a:extLst>
        </xdr:cNvPr>
        <xdr:cNvSpPr txBox="1">
          <a:spLocks noChangeArrowheads="1"/>
        </xdr:cNvSpPr>
      </xdr:nvSpPr>
      <xdr:spPr bwMode="auto">
        <a:xfrm>
          <a:off x="0" y="333375"/>
          <a:ext cx="5781675" cy="323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Nebst den nachfolgenden Statistiken können weitere Daten und Informationen dem Finanzplan sowie der Jahresrechnung entnommen werden.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771525" cy="228600"/>
    <xdr:sp macro="" textlink="">
      <xdr:nvSpPr>
        <xdr:cNvPr id="14344" name="Text 8">
          <a:extLst>
            <a:ext uri="{FF2B5EF4-FFF2-40B4-BE49-F238E27FC236}">
              <a16:creationId xmlns:a16="http://schemas.microsoft.com/office/drawing/2014/main" id="{099AB4B8-5FDB-C524-FE90-29F08A2230C7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771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Steueramt</a:t>
          </a:r>
        </a:p>
      </xdr:txBody>
    </xdr:sp>
    <xdr:clientData/>
  </xdr:oneCellAnchor>
  <xdr:oneCellAnchor>
    <xdr:from>
      <xdr:col>0</xdr:col>
      <xdr:colOff>-37095</xdr:colOff>
      <xdr:row>13</xdr:row>
      <xdr:rowOff>146066</xdr:rowOff>
    </xdr:from>
    <xdr:ext cx="3350790" cy="193643"/>
    <xdr:sp macro="" textlink="">
      <xdr:nvSpPr>
        <xdr:cNvPr id="14349" name="Text 13">
          <a:extLst>
            <a:ext uri="{FF2B5EF4-FFF2-40B4-BE49-F238E27FC236}">
              <a16:creationId xmlns:a16="http://schemas.microsoft.com/office/drawing/2014/main" id="{0D4E9C56-C706-D9F9-BA58-4ECA206E3C3F}"/>
            </a:ext>
          </a:extLst>
        </xdr:cNvPr>
        <xdr:cNvSpPr txBox="1">
          <a:spLocks noChangeArrowheads="1"/>
        </xdr:cNvSpPr>
      </xdr:nvSpPr>
      <xdr:spPr bwMode="auto">
        <a:xfrm>
          <a:off x="-37095" y="2508266"/>
          <a:ext cx="3350790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Steuerfaktoren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(kumulierte Zahlen aller Steuerpflichtigen)</a:t>
          </a:r>
        </a:p>
      </xdr:txBody>
    </xdr:sp>
    <xdr:clientData/>
  </xdr:oneCellAnchor>
  <xdr:oneCellAnchor>
    <xdr:from>
      <xdr:col>0</xdr:col>
      <xdr:colOff>-61118</xdr:colOff>
      <xdr:row>29</xdr:row>
      <xdr:rowOff>155591</xdr:rowOff>
    </xdr:from>
    <xdr:ext cx="5075236" cy="193643"/>
    <xdr:sp macro="" textlink="">
      <xdr:nvSpPr>
        <xdr:cNvPr id="14350" name="Text 14">
          <a:extLst>
            <a:ext uri="{FF2B5EF4-FFF2-40B4-BE49-F238E27FC236}">
              <a16:creationId xmlns:a16="http://schemas.microsoft.com/office/drawing/2014/main" id="{C398018B-7A7F-2A34-D394-F441A5E7E086}"/>
            </a:ext>
          </a:extLst>
        </xdr:cNvPr>
        <xdr:cNvSpPr txBox="1">
          <a:spLocks noChangeArrowheads="1"/>
        </xdr:cNvSpPr>
      </xdr:nvSpPr>
      <xdr:spPr bwMode="auto">
        <a:xfrm>
          <a:off x="-61118" y="5451491"/>
          <a:ext cx="507523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Steuer- Abschlüsse (Steuereinnahmen) 100% netto 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(umfassen jeweils ein Steuerjahr)</a:t>
          </a:r>
        </a:p>
      </xdr:txBody>
    </xdr:sp>
    <xdr:clientData/>
  </xdr:oneCellAnchor>
  <xdr:oneCellAnchor>
    <xdr:from>
      <xdr:col>0</xdr:col>
      <xdr:colOff>0</xdr:colOff>
      <xdr:row>4</xdr:row>
      <xdr:rowOff>123825</xdr:rowOff>
    </xdr:from>
    <xdr:ext cx="933450" cy="200025"/>
    <xdr:sp macro="" textlink="">
      <xdr:nvSpPr>
        <xdr:cNvPr id="14351" name="Text 15">
          <a:extLst>
            <a:ext uri="{FF2B5EF4-FFF2-40B4-BE49-F238E27FC236}">
              <a16:creationId xmlns:a16="http://schemas.microsoft.com/office/drawing/2014/main" id="{14826C76-386F-AF20-8365-26F2A0CC0360}"/>
            </a:ext>
          </a:extLst>
        </xdr:cNvPr>
        <xdr:cNvSpPr txBox="1">
          <a:spLocks noChangeArrowheads="1"/>
        </xdr:cNvSpPr>
      </xdr:nvSpPr>
      <xdr:spPr bwMode="auto">
        <a:xfrm>
          <a:off x="0" y="857250"/>
          <a:ext cx="9334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Steuerregister</a:t>
          </a: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19050</xdr:colOff>
      <xdr:row>23</xdr:row>
      <xdr:rowOff>19050</xdr:rowOff>
    </xdr:to>
    <xdr:graphicFrame macro="">
      <xdr:nvGraphicFramePr>
        <xdr:cNvPr id="15361" name="Diagramm 1">
          <a:extLst>
            <a:ext uri="{FF2B5EF4-FFF2-40B4-BE49-F238E27FC236}">
              <a16:creationId xmlns:a16="http://schemas.microsoft.com/office/drawing/2014/main" id="{1B8D474C-8E87-34B5-11D1-96A4257E58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209550</xdr:colOff>
      <xdr:row>12</xdr:row>
      <xdr:rowOff>0</xdr:rowOff>
    </xdr:from>
    <xdr:to>
      <xdr:col>5</xdr:col>
      <xdr:colOff>933450</xdr:colOff>
      <xdr:row>23</xdr:row>
      <xdr:rowOff>28575</xdr:rowOff>
    </xdr:to>
    <xdr:graphicFrame macro="">
      <xdr:nvGraphicFramePr>
        <xdr:cNvPr id="15362" name="Diagramm 2">
          <a:extLst>
            <a:ext uri="{FF2B5EF4-FFF2-40B4-BE49-F238E27FC236}">
              <a16:creationId xmlns:a16="http://schemas.microsoft.com/office/drawing/2014/main" id="{92C977DA-274F-30C7-B9F5-AED19E05FE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152400</xdr:rowOff>
    </xdr:from>
    <xdr:to>
      <xdr:col>5</xdr:col>
      <xdr:colOff>933450</xdr:colOff>
      <xdr:row>52</xdr:row>
      <xdr:rowOff>104775</xdr:rowOff>
    </xdr:to>
    <xdr:graphicFrame macro="">
      <xdr:nvGraphicFramePr>
        <xdr:cNvPr id="15364" name="Diagramm 4">
          <a:extLst>
            <a:ext uri="{FF2B5EF4-FFF2-40B4-BE49-F238E27FC236}">
              <a16:creationId xmlns:a16="http://schemas.microsoft.com/office/drawing/2014/main" id="{87DB9114-BA93-1FDB-3242-CFD0AFF820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0</xdr:colOff>
      <xdr:row>2</xdr:row>
      <xdr:rowOff>66675</xdr:rowOff>
    </xdr:from>
    <xdr:ext cx="1457325" cy="200025"/>
    <xdr:sp macro="" textlink="">
      <xdr:nvSpPr>
        <xdr:cNvPr id="15365" name="Text 5">
          <a:extLst>
            <a:ext uri="{FF2B5EF4-FFF2-40B4-BE49-F238E27FC236}">
              <a16:creationId xmlns:a16="http://schemas.microsoft.com/office/drawing/2014/main" id="{CDBD35B7-C4B6-AA21-5AF3-0A18151F7DDC}"/>
            </a:ext>
          </a:extLst>
        </xdr:cNvPr>
        <xdr:cNvSpPr txBox="1">
          <a:spLocks noChangeArrowheads="1"/>
        </xdr:cNvSpPr>
      </xdr:nvSpPr>
      <xdr:spPr bwMode="auto">
        <a:xfrm>
          <a:off x="0" y="390525"/>
          <a:ext cx="14573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Steuerausscheidungen</a:t>
          </a:r>
        </a:p>
      </xdr:txBody>
    </xdr:sp>
    <xdr:clientData/>
  </xdr:oneCellAnchor>
  <xdr:oneCellAnchor>
    <xdr:from>
      <xdr:col>0</xdr:col>
      <xdr:colOff>0</xdr:colOff>
      <xdr:row>28</xdr:row>
      <xdr:rowOff>47625</xdr:rowOff>
    </xdr:from>
    <xdr:ext cx="895350" cy="200025"/>
    <xdr:sp macro="" textlink="">
      <xdr:nvSpPr>
        <xdr:cNvPr id="15366" name="Text 6">
          <a:extLst>
            <a:ext uri="{FF2B5EF4-FFF2-40B4-BE49-F238E27FC236}">
              <a16:creationId xmlns:a16="http://schemas.microsoft.com/office/drawing/2014/main" id="{2BA201B0-BEF7-C70D-8A1E-91042CFACDD0}"/>
            </a:ext>
          </a:extLst>
        </xdr:cNvPr>
        <xdr:cNvSpPr txBox="1">
          <a:spLocks noChangeArrowheads="1"/>
        </xdr:cNvSpPr>
      </xdr:nvSpPr>
      <xdr:spPr bwMode="auto">
        <a:xfrm>
          <a:off x="0" y="4667250"/>
          <a:ext cx="8953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Grundsteuern</a:t>
          </a:r>
        </a:p>
      </xdr:txBody>
    </xdr:sp>
    <xdr:clientData/>
  </xdr:one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0.56046</cdr:x>
      <cdr:y>0.21168</cdr:y>
    </cdr:from>
    <cdr:to>
      <cdr:x>0.61773</cdr:x>
      <cdr:y>0.26701</cdr:y>
    </cdr:to>
    <cdr:sp macro="" textlink="">
      <cdr:nvSpPr>
        <cdr:cNvPr id="17409" name="Text 1">
          <a:extLst xmlns:a="http://schemas.openxmlformats.org/drawingml/2006/main">
            <a:ext uri="{FF2B5EF4-FFF2-40B4-BE49-F238E27FC236}">
              <a16:creationId xmlns:a16="http://schemas.microsoft.com/office/drawing/2014/main" id="{B564570B-A81B-CBA2-E500-D9AAE688A0E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74200" y="440699"/>
          <a:ext cx="324021" cy="1143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18</xdr:row>
      <xdr:rowOff>57150</xdr:rowOff>
    </xdr:from>
    <xdr:to>
      <xdr:col>5</xdr:col>
      <xdr:colOff>190500</xdr:colOff>
      <xdr:row>37</xdr:row>
      <xdr:rowOff>9525</xdr:rowOff>
    </xdr:to>
    <xdr:graphicFrame macro="">
      <xdr:nvGraphicFramePr>
        <xdr:cNvPr id="18435" name="Diagramm 3">
          <a:extLst>
            <a:ext uri="{FF2B5EF4-FFF2-40B4-BE49-F238E27FC236}">
              <a16:creationId xmlns:a16="http://schemas.microsoft.com/office/drawing/2014/main" id="{F48CE837-81F7-5247-2121-C865FCA265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18</xdr:row>
      <xdr:rowOff>57150</xdr:rowOff>
    </xdr:from>
    <xdr:to>
      <xdr:col>14</xdr:col>
      <xdr:colOff>0</xdr:colOff>
      <xdr:row>36</xdr:row>
      <xdr:rowOff>142875</xdr:rowOff>
    </xdr:to>
    <xdr:graphicFrame macro="">
      <xdr:nvGraphicFramePr>
        <xdr:cNvPr id="18436" name="Diagramm 4">
          <a:extLst>
            <a:ext uri="{FF2B5EF4-FFF2-40B4-BE49-F238E27FC236}">
              <a16:creationId xmlns:a16="http://schemas.microsoft.com/office/drawing/2014/main" id="{EAFF1B48-5C53-18F0-6096-CE17BF10F3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9525</xdr:colOff>
      <xdr:row>16</xdr:row>
      <xdr:rowOff>85725</xdr:rowOff>
    </xdr:from>
    <xdr:to>
      <xdr:col>6</xdr:col>
      <xdr:colOff>390525</xdr:colOff>
      <xdr:row>17</xdr:row>
      <xdr:rowOff>152400</xdr:rowOff>
    </xdr:to>
    <xdr:sp macro="" textlink="">
      <xdr:nvSpPr>
        <xdr:cNvPr id="18438" name="Text 6">
          <a:extLst>
            <a:ext uri="{FF2B5EF4-FFF2-40B4-BE49-F238E27FC236}">
              <a16:creationId xmlns:a16="http://schemas.microsoft.com/office/drawing/2014/main" id="{1E76955D-BEC3-EB1F-71FB-683631D82CE6}"/>
            </a:ext>
          </a:extLst>
        </xdr:cNvPr>
        <xdr:cNvSpPr txBox="1">
          <a:spLocks noChangeArrowheads="1"/>
        </xdr:cNvSpPr>
      </xdr:nvSpPr>
      <xdr:spPr bwMode="auto">
        <a:xfrm>
          <a:off x="9525" y="2676525"/>
          <a:ext cx="51720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1) Formel Zinsbelastungsanteil         2) definitiver Abschluss pendent, minime Abweichung                 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5514975" cy="228600"/>
    <xdr:sp macro="" textlink="">
      <xdr:nvSpPr>
        <xdr:cNvPr id="18440" name="Text 8">
          <a:extLst>
            <a:ext uri="{FF2B5EF4-FFF2-40B4-BE49-F238E27FC236}">
              <a16:creationId xmlns:a16="http://schemas.microsoft.com/office/drawing/2014/main" id="{99925DD7-8E3B-9DCF-6149-BD731763BD02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551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Finanzlage der Stadt Opfikon aufgrund der Finanzkennzahlen ( in Mio Fr. und % )</a:t>
          </a:r>
        </a:p>
      </xdr:txBody>
    </xdr:sp>
    <xdr:clientData/>
  </xdr:oneCellAnchor>
  <xdr:twoCellAnchor editAs="oneCell">
    <xdr:from>
      <xdr:col>0</xdr:col>
      <xdr:colOff>0</xdr:colOff>
      <xdr:row>37</xdr:row>
      <xdr:rowOff>0</xdr:rowOff>
    </xdr:from>
    <xdr:to>
      <xdr:col>5</xdr:col>
      <xdr:colOff>190500</xdr:colOff>
      <xdr:row>38</xdr:row>
      <xdr:rowOff>9525</xdr:rowOff>
    </xdr:to>
    <xdr:sp macro="" textlink="">
      <xdr:nvSpPr>
        <xdr:cNvPr id="18441" name="Text 9">
          <a:extLst>
            <a:ext uri="{FF2B5EF4-FFF2-40B4-BE49-F238E27FC236}">
              <a16:creationId xmlns:a16="http://schemas.microsoft.com/office/drawing/2014/main" id="{3A16F592-5EA2-3825-C241-8538CC3A1C00}"/>
            </a:ext>
          </a:extLst>
        </xdr:cNvPr>
        <xdr:cNvSpPr txBox="1">
          <a:spLocks noChangeArrowheads="1"/>
        </xdr:cNvSpPr>
      </xdr:nvSpPr>
      <xdr:spPr bwMode="auto">
        <a:xfrm>
          <a:off x="0" y="5991225"/>
          <a:ext cx="4419600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4) Hoher SFG infolge sehr hohem Cashflow und tiefen Investitionen</a:t>
          </a:r>
        </a:p>
      </xdr:txBody>
    </xdr:sp>
    <xdr:clientData/>
  </xdr:twoCellAnchor>
  <xdr:twoCellAnchor editAs="oneCell">
    <xdr:from>
      <xdr:col>5</xdr:col>
      <xdr:colOff>295275</xdr:colOff>
      <xdr:row>36</xdr:row>
      <xdr:rowOff>114300</xdr:rowOff>
    </xdr:from>
    <xdr:to>
      <xdr:col>14</xdr:col>
      <xdr:colOff>0</xdr:colOff>
      <xdr:row>38</xdr:row>
      <xdr:rowOff>9525</xdr:rowOff>
    </xdr:to>
    <xdr:sp macro="" textlink="">
      <xdr:nvSpPr>
        <xdr:cNvPr id="18442" name="Text 10">
          <a:extLst>
            <a:ext uri="{FF2B5EF4-FFF2-40B4-BE49-F238E27FC236}">
              <a16:creationId xmlns:a16="http://schemas.microsoft.com/office/drawing/2014/main" id="{6D285AB3-E8A2-7FAC-D2AB-192E6888645F}"/>
            </a:ext>
          </a:extLst>
        </xdr:cNvPr>
        <xdr:cNvSpPr txBox="1">
          <a:spLocks noChangeArrowheads="1"/>
        </xdr:cNvSpPr>
      </xdr:nvSpPr>
      <xdr:spPr bwMode="auto">
        <a:xfrm>
          <a:off x="4524375" y="5943600"/>
          <a:ext cx="4200525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495300</xdr:colOff>
      <xdr:row>4</xdr:row>
      <xdr:rowOff>9525</xdr:rowOff>
    </xdr:from>
    <xdr:to>
      <xdr:col>0</xdr:col>
      <xdr:colOff>704850</xdr:colOff>
      <xdr:row>5</xdr:row>
      <xdr:rowOff>66675</xdr:rowOff>
    </xdr:to>
    <xdr:sp macro="" textlink="">
      <xdr:nvSpPr>
        <xdr:cNvPr id="18445" name="Text 3">
          <a:extLst>
            <a:ext uri="{FF2B5EF4-FFF2-40B4-BE49-F238E27FC236}">
              <a16:creationId xmlns:a16="http://schemas.microsoft.com/office/drawing/2014/main" id="{7CD72CD8-64A1-92CF-8E0D-471BB4C5A439}"/>
            </a:ext>
          </a:extLst>
        </xdr:cNvPr>
        <xdr:cNvSpPr txBox="1">
          <a:spLocks noChangeArrowheads="1"/>
        </xdr:cNvSpPr>
      </xdr:nvSpPr>
      <xdr:spPr bwMode="auto">
        <a:xfrm>
          <a:off x="495300" y="65722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3)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0</xdr:col>
      <xdr:colOff>914400</xdr:colOff>
      <xdr:row>9</xdr:row>
      <xdr:rowOff>0</xdr:rowOff>
    </xdr:from>
    <xdr:to>
      <xdr:col>0</xdr:col>
      <xdr:colOff>1123950</xdr:colOff>
      <xdr:row>10</xdr:row>
      <xdr:rowOff>57150</xdr:rowOff>
    </xdr:to>
    <xdr:sp macro="" textlink="">
      <xdr:nvSpPr>
        <xdr:cNvPr id="18448" name="Text 3">
          <a:extLst>
            <a:ext uri="{FF2B5EF4-FFF2-40B4-BE49-F238E27FC236}">
              <a16:creationId xmlns:a16="http://schemas.microsoft.com/office/drawing/2014/main" id="{E58644F4-FA2F-9F9C-453B-7D213F07C1D5}"/>
            </a:ext>
          </a:extLst>
        </xdr:cNvPr>
        <xdr:cNvSpPr txBox="1">
          <a:spLocks noChangeArrowheads="1"/>
        </xdr:cNvSpPr>
      </xdr:nvSpPr>
      <xdr:spPr bwMode="auto">
        <a:xfrm>
          <a:off x="914400" y="145732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2)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0</xdr:col>
      <xdr:colOff>1095375</xdr:colOff>
      <xdr:row>8</xdr:row>
      <xdr:rowOff>9525</xdr:rowOff>
    </xdr:from>
    <xdr:to>
      <xdr:col>0</xdr:col>
      <xdr:colOff>1304925</xdr:colOff>
      <xdr:row>9</xdr:row>
      <xdr:rowOff>66675</xdr:rowOff>
    </xdr:to>
    <xdr:sp macro="" textlink="">
      <xdr:nvSpPr>
        <xdr:cNvPr id="18449" name="Text 3">
          <a:extLst>
            <a:ext uri="{FF2B5EF4-FFF2-40B4-BE49-F238E27FC236}">
              <a16:creationId xmlns:a16="http://schemas.microsoft.com/office/drawing/2014/main" id="{9888C334-DEF3-28E8-5136-070974303A5D}"/>
            </a:ext>
          </a:extLst>
        </xdr:cNvPr>
        <xdr:cNvSpPr txBox="1">
          <a:spLocks noChangeArrowheads="1"/>
        </xdr:cNvSpPr>
      </xdr:nvSpPr>
      <xdr:spPr bwMode="auto">
        <a:xfrm>
          <a:off x="1095375" y="130492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2)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8</xdr:col>
      <xdr:colOff>28575</xdr:colOff>
      <xdr:row>8</xdr:row>
      <xdr:rowOff>9525</xdr:rowOff>
    </xdr:from>
    <xdr:to>
      <xdr:col>8</xdr:col>
      <xdr:colOff>238125</xdr:colOff>
      <xdr:row>9</xdr:row>
      <xdr:rowOff>66675</xdr:rowOff>
    </xdr:to>
    <xdr:sp macro="" textlink="">
      <xdr:nvSpPr>
        <xdr:cNvPr id="18450" name="Text 3">
          <a:extLst>
            <a:ext uri="{FF2B5EF4-FFF2-40B4-BE49-F238E27FC236}">
              <a16:creationId xmlns:a16="http://schemas.microsoft.com/office/drawing/2014/main" id="{2290028C-1562-BE82-D149-6F0CC09BC03A}"/>
            </a:ext>
          </a:extLst>
        </xdr:cNvPr>
        <xdr:cNvSpPr txBox="1">
          <a:spLocks noChangeArrowheads="1"/>
        </xdr:cNvSpPr>
      </xdr:nvSpPr>
      <xdr:spPr bwMode="auto">
        <a:xfrm>
          <a:off x="5943600" y="1304925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1)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  <xdr:twoCellAnchor editAs="oneCell">
    <xdr:from>
      <xdr:col>7</xdr:col>
      <xdr:colOff>9525</xdr:colOff>
      <xdr:row>8</xdr:row>
      <xdr:rowOff>0</xdr:rowOff>
    </xdr:from>
    <xdr:to>
      <xdr:col>7</xdr:col>
      <xdr:colOff>219075</xdr:colOff>
      <xdr:row>9</xdr:row>
      <xdr:rowOff>57150</xdr:rowOff>
    </xdr:to>
    <xdr:sp macro="" textlink="">
      <xdr:nvSpPr>
        <xdr:cNvPr id="18451" name="Text 3">
          <a:extLst>
            <a:ext uri="{FF2B5EF4-FFF2-40B4-BE49-F238E27FC236}">
              <a16:creationId xmlns:a16="http://schemas.microsoft.com/office/drawing/2014/main" id="{D6460A8E-4D77-1D5E-5B7E-E901518AC351}"/>
            </a:ext>
          </a:extLst>
        </xdr:cNvPr>
        <xdr:cNvSpPr txBox="1">
          <a:spLocks noChangeArrowheads="1"/>
        </xdr:cNvSpPr>
      </xdr:nvSpPr>
      <xdr:spPr bwMode="auto">
        <a:xfrm>
          <a:off x="5362575" y="1295400"/>
          <a:ext cx="2095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1)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xdr:txBody>
    </xdr:sp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0.42343</cdr:x>
      <cdr:y>0.32613</cdr:y>
    </cdr:from>
    <cdr:to>
      <cdr:x>0.50734</cdr:x>
      <cdr:y>0.392</cdr:y>
    </cdr:to>
    <cdr:sp macro="" textlink="">
      <cdr:nvSpPr>
        <cdr:cNvPr id="19457" name="Text 1">
          <a:extLst xmlns:a="http://schemas.openxmlformats.org/drawingml/2006/main">
            <a:ext uri="{FF2B5EF4-FFF2-40B4-BE49-F238E27FC236}">
              <a16:creationId xmlns:a16="http://schemas.microsoft.com/office/drawing/2014/main" id="{E8547028-2380-C8A2-DF52-9283698A7F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8612" y="994104"/>
          <a:ext cx="371630" cy="2001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NV/E</a:t>
          </a:r>
        </a:p>
      </cdr:txBody>
    </cdr:sp>
  </cdr:relSizeAnchor>
  <cdr:relSizeAnchor xmlns:cdr="http://schemas.openxmlformats.org/drawingml/2006/chartDrawing">
    <cdr:from>
      <cdr:x>0.49437</cdr:x>
      <cdr:y>0.392</cdr:y>
    </cdr:from>
    <cdr:to>
      <cdr:x>0.55064</cdr:x>
      <cdr:y>0.4891</cdr:y>
    </cdr:to>
    <cdr:sp macro="" textlink="">
      <cdr:nvSpPr>
        <cdr:cNvPr id="19458" name="Line 2">
          <a:extLst xmlns:a="http://schemas.openxmlformats.org/drawingml/2006/main">
            <a:ext uri="{FF2B5EF4-FFF2-40B4-BE49-F238E27FC236}">
              <a16:creationId xmlns:a16="http://schemas.microsoft.com/office/drawing/2014/main" id="{EBEA7386-5DA8-106B-BE36-CE0AA67E8149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2192818" y="1194243"/>
          <a:ext cx="249198" cy="295058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</cdr:sp>
  </cdr:relSizeAnchor>
  <cdr:relSizeAnchor xmlns:cdr="http://schemas.openxmlformats.org/drawingml/2006/chartDrawing">
    <cdr:from>
      <cdr:x>0.5932</cdr:x>
      <cdr:y>0.392</cdr:y>
    </cdr:from>
    <cdr:to>
      <cdr:x>0.64041</cdr:x>
      <cdr:y>0.48281</cdr:y>
    </cdr:to>
    <cdr:sp macro="" textlink="">
      <cdr:nvSpPr>
        <cdr:cNvPr id="19459" name="Text 3">
          <a:extLst xmlns:a="http://schemas.openxmlformats.org/drawingml/2006/main">
            <a:ext uri="{FF2B5EF4-FFF2-40B4-BE49-F238E27FC236}">
              <a16:creationId xmlns:a16="http://schemas.microsoft.com/office/drawing/2014/main" id="{99EEDA83-CB8E-F9E2-1F5D-AADD90442E5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30539" y="1194243"/>
          <a:ext cx="209110" cy="27592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700" b="0" i="0" u="none" strike="noStrike" baseline="0">
              <a:solidFill>
                <a:srgbClr val="000000"/>
              </a:solidFill>
              <a:latin typeface="Arial"/>
              <a:cs typeface="Arial"/>
            </a:rPr>
            <a:t>4)</a:t>
          </a: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0.47642</cdr:x>
      <cdr:y>0.12889</cdr:y>
    </cdr:from>
    <cdr:to>
      <cdr:x>0.59434</cdr:x>
      <cdr:y>0.15749</cdr:y>
    </cdr:to>
    <cdr:sp macro="" textlink="">
      <cdr:nvSpPr>
        <cdr:cNvPr id="2049" name="Text 1">
          <a:extLst xmlns:a="http://schemas.openxmlformats.org/drawingml/2006/main">
            <a:ext uri="{FF2B5EF4-FFF2-40B4-BE49-F238E27FC236}">
              <a16:creationId xmlns:a16="http://schemas.microsoft.com/office/drawing/2014/main" id="{9A8A3CDF-8B90-DA97-27F8-69F133551C9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1521" y="901835"/>
          <a:ext cx="648081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Einwohner</a:t>
          </a:r>
        </a:p>
      </cdr:txBody>
    </cdr:sp>
  </cdr:relSizeAnchor>
  <cdr:relSizeAnchor xmlns:cdr="http://schemas.openxmlformats.org/drawingml/2006/chartDrawing">
    <cdr:from>
      <cdr:x>0.46241</cdr:x>
      <cdr:y>0.53995</cdr:y>
    </cdr:from>
    <cdr:to>
      <cdr:x>0.59581</cdr:x>
      <cdr:y>0.56855</cdr:y>
    </cdr:to>
    <cdr:sp macro="" textlink="">
      <cdr:nvSpPr>
        <cdr:cNvPr id="2050" name="Text 2">
          <a:extLst xmlns:a="http://schemas.openxmlformats.org/drawingml/2006/main">
            <a:ext uri="{FF2B5EF4-FFF2-40B4-BE49-F238E27FC236}">
              <a16:creationId xmlns:a16="http://schemas.microsoft.com/office/drawing/2014/main" id="{C028045B-2743-34EA-2F08-2CFB5741120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544562" y="3767846"/>
          <a:ext cx="733141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Wohnungen</a:t>
          </a:r>
        </a:p>
      </cdr:txBody>
    </cdr:sp>
  </cdr:relSizeAnchor>
  <cdr:relSizeAnchor xmlns:cdr="http://schemas.openxmlformats.org/drawingml/2006/chartDrawing">
    <cdr:from>
      <cdr:x>0.53022</cdr:x>
      <cdr:y>0.71773</cdr:y>
    </cdr:from>
    <cdr:to>
      <cdr:x>0.68622</cdr:x>
      <cdr:y>0.76976</cdr:y>
    </cdr:to>
    <cdr:sp macro="" textlink="">
      <cdr:nvSpPr>
        <cdr:cNvPr id="2051" name="Text 3">
          <a:extLst xmlns:a="http://schemas.openxmlformats.org/drawingml/2006/main">
            <a:ext uri="{FF2B5EF4-FFF2-40B4-BE49-F238E27FC236}">
              <a16:creationId xmlns:a16="http://schemas.microsoft.com/office/drawing/2014/main" id="{B46514F2-A802-E6C6-4A1A-75DBCB7BF0F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17208" y="5007434"/>
          <a:ext cx="857357" cy="36276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Steuererträge</a:t>
          </a:r>
        </a:p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x 10'000 in Fr.</a:t>
          </a:r>
        </a:p>
      </cdr:txBody>
    </cdr:sp>
  </cdr:relSizeAnchor>
  <cdr:relSizeAnchor xmlns:cdr="http://schemas.openxmlformats.org/drawingml/2006/chartDrawing">
    <cdr:from>
      <cdr:x>0.18309</cdr:x>
      <cdr:y>0.83905</cdr:y>
    </cdr:from>
    <cdr:to>
      <cdr:x>0.33737</cdr:x>
      <cdr:y>0.86766</cdr:y>
    </cdr:to>
    <cdr:sp macro="" textlink="">
      <cdr:nvSpPr>
        <cdr:cNvPr id="2052" name="Text 4">
          <a:extLst xmlns:a="http://schemas.openxmlformats.org/drawingml/2006/main">
            <a:ext uri="{FF2B5EF4-FFF2-40B4-BE49-F238E27FC236}">
              <a16:creationId xmlns:a16="http://schemas.microsoft.com/office/drawing/2014/main" id="{57C79F83-D3AB-E1D8-B63B-FB4EBD9839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09420" y="5853311"/>
          <a:ext cx="847906" cy="19943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18288" rIns="18288" bIns="18288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Arbeitsstätten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0</xdr:row>
      <xdr:rowOff>0</xdr:rowOff>
    </xdr:to>
    <xdr:sp macro="" textlink="">
      <xdr:nvSpPr>
        <xdr:cNvPr id="20482" name="Text 2">
          <a:extLst>
            <a:ext uri="{FF2B5EF4-FFF2-40B4-BE49-F238E27FC236}">
              <a16:creationId xmlns:a16="http://schemas.microsoft.com/office/drawing/2014/main" id="{25501DA3-9F9E-4EFB-7FF8-A926C3259413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 editAs="oneCell">
    <xdr:from>
      <xdr:col>4</xdr:col>
      <xdr:colOff>333375</xdr:colOff>
      <xdr:row>29</xdr:row>
      <xdr:rowOff>19050</xdr:rowOff>
    </xdr:from>
    <xdr:to>
      <xdr:col>4</xdr:col>
      <xdr:colOff>647700</xdr:colOff>
      <xdr:row>34</xdr:row>
      <xdr:rowOff>133350</xdr:rowOff>
    </xdr:to>
    <xdr:sp macro="" textlink="">
      <xdr:nvSpPr>
        <xdr:cNvPr id="20487" name="Text 7">
          <a:extLst>
            <a:ext uri="{FF2B5EF4-FFF2-40B4-BE49-F238E27FC236}">
              <a16:creationId xmlns:a16="http://schemas.microsoft.com/office/drawing/2014/main" id="{30B28364-347C-6D9B-7210-C6E301E74268}"/>
            </a:ext>
          </a:extLst>
        </xdr:cNvPr>
        <xdr:cNvSpPr txBox="1">
          <a:spLocks noChangeArrowheads="1"/>
        </xdr:cNvSpPr>
      </xdr:nvSpPr>
      <xdr:spPr bwMode="auto">
        <a:xfrm>
          <a:off x="3124200" y="4657725"/>
          <a:ext cx="314325" cy="923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vert="vert270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keine Angaben 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vorhanden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9525</xdr:rowOff>
    </xdr:from>
    <xdr:to>
      <xdr:col>8</xdr:col>
      <xdr:colOff>0</xdr:colOff>
      <xdr:row>18</xdr:row>
      <xdr:rowOff>9525</xdr:rowOff>
    </xdr:to>
    <xdr:graphicFrame macro="">
      <xdr:nvGraphicFramePr>
        <xdr:cNvPr id="21506" name="Diagramm 2">
          <a:extLst>
            <a:ext uri="{FF2B5EF4-FFF2-40B4-BE49-F238E27FC236}">
              <a16:creationId xmlns:a16="http://schemas.microsoft.com/office/drawing/2014/main" id="{01F3A22E-6FD0-7B47-AEDE-A8874776C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22</xdr:row>
      <xdr:rowOff>9525</xdr:rowOff>
    </xdr:from>
    <xdr:to>
      <xdr:col>8</xdr:col>
      <xdr:colOff>9525</xdr:colOff>
      <xdr:row>36</xdr:row>
      <xdr:rowOff>9525</xdr:rowOff>
    </xdr:to>
    <xdr:graphicFrame macro="">
      <xdr:nvGraphicFramePr>
        <xdr:cNvPr id="21508" name="Diagramm 4">
          <a:extLst>
            <a:ext uri="{FF2B5EF4-FFF2-40B4-BE49-F238E27FC236}">
              <a16:creationId xmlns:a16="http://schemas.microsoft.com/office/drawing/2014/main" id="{1835BAA5-D096-83AA-67A2-EF78305B94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40</xdr:row>
      <xdr:rowOff>9525</xdr:rowOff>
    </xdr:from>
    <xdr:to>
      <xdr:col>8</xdr:col>
      <xdr:colOff>0</xdr:colOff>
      <xdr:row>55</xdr:row>
      <xdr:rowOff>142875</xdr:rowOff>
    </xdr:to>
    <xdr:graphicFrame macro="">
      <xdr:nvGraphicFramePr>
        <xdr:cNvPr id="21509" name="Diagramm 5">
          <a:extLst>
            <a:ext uri="{FF2B5EF4-FFF2-40B4-BE49-F238E27FC236}">
              <a16:creationId xmlns:a16="http://schemas.microsoft.com/office/drawing/2014/main" id="{EC9EA96E-5564-5CED-34DB-D5263CECAB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0.11493</cdr:x>
      <cdr:y>0.85196</cdr:y>
    </cdr:from>
    <cdr:to>
      <cdr:x>0.95073</cdr:x>
      <cdr:y>0.92972</cdr:y>
    </cdr:to>
    <cdr:sp macro="" textlink="">
      <cdr:nvSpPr>
        <cdr:cNvPr id="22533" name="Text 5">
          <a:extLst xmlns:a="http://schemas.openxmlformats.org/drawingml/2006/main">
            <a:ext uri="{FF2B5EF4-FFF2-40B4-BE49-F238E27FC236}">
              <a16:creationId xmlns:a16="http://schemas.microsoft.com/office/drawing/2014/main" id="{5D0F05C6-E5EE-4C98-398D-3B65491CCA2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69844" y="2194211"/>
          <a:ext cx="4848227" cy="1999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* markanter Anstieg 1996 wegen Überbauung Rietgrabenhang</a:t>
          </a:r>
        </a:p>
      </cdr:txBody>
    </cdr:sp>
  </cdr:relSizeAnchor>
  <cdr:relSizeAnchor xmlns:cdr="http://schemas.openxmlformats.org/drawingml/2006/chartDrawing">
    <cdr:from>
      <cdr:x>0.79507</cdr:x>
      <cdr:y>0.36687</cdr:y>
    </cdr:from>
    <cdr:to>
      <cdr:x>0.82311</cdr:x>
      <cdr:y>0.41863</cdr:y>
    </cdr:to>
    <cdr:sp macro="" textlink="">
      <cdr:nvSpPr>
        <cdr:cNvPr id="22534" name="Text 6">
          <a:extLst xmlns:a="http://schemas.openxmlformats.org/drawingml/2006/main">
            <a:ext uri="{FF2B5EF4-FFF2-40B4-BE49-F238E27FC236}">
              <a16:creationId xmlns:a16="http://schemas.microsoft.com/office/drawing/2014/main" id="{F627B1D9-35D6-FE52-A95F-134FD411EB2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15180" y="946674"/>
          <a:ext cx="162606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0.79311</cdr:x>
      <cdr:y>0.37409</cdr:y>
    </cdr:from>
    <cdr:to>
      <cdr:x>0.82753</cdr:x>
      <cdr:y>0.41863</cdr:y>
    </cdr:to>
    <cdr:sp macro="" textlink="">
      <cdr:nvSpPr>
        <cdr:cNvPr id="22535" name="Text 7">
          <a:extLst xmlns:a="http://schemas.openxmlformats.org/drawingml/2006/main">
            <a:ext uri="{FF2B5EF4-FFF2-40B4-BE49-F238E27FC236}">
              <a16:creationId xmlns:a16="http://schemas.microsoft.com/office/drawing/2014/main" id="{095D5350-A4C5-CB05-D21C-8DBAF59ED7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03769" y="965248"/>
          <a:ext cx="199692" cy="11453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0.79114</cdr:x>
      <cdr:y>0.37048</cdr:y>
    </cdr:from>
    <cdr:to>
      <cdr:x>0.82409</cdr:x>
      <cdr:y>0.41863</cdr:y>
    </cdr:to>
    <cdr:sp macro="" textlink="">
      <cdr:nvSpPr>
        <cdr:cNvPr id="22536" name="Text 8">
          <a:extLst xmlns:a="http://schemas.openxmlformats.org/drawingml/2006/main">
            <a:ext uri="{FF2B5EF4-FFF2-40B4-BE49-F238E27FC236}">
              <a16:creationId xmlns:a16="http://schemas.microsoft.com/office/drawing/2014/main" id="{85741A7F-FA54-BD7C-85CE-E4FA7C2A37D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92358" y="955961"/>
          <a:ext cx="191134" cy="12382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0.79802</cdr:x>
      <cdr:y>0.3558</cdr:y>
    </cdr:from>
    <cdr:to>
      <cdr:x>0.82261</cdr:x>
      <cdr:y>0.40756</cdr:y>
    </cdr:to>
    <cdr:sp macro="" textlink="">
      <cdr:nvSpPr>
        <cdr:cNvPr id="22537" name="Text 9">
          <a:extLst xmlns:a="http://schemas.openxmlformats.org/drawingml/2006/main">
            <a:ext uri="{FF2B5EF4-FFF2-40B4-BE49-F238E27FC236}">
              <a16:creationId xmlns:a16="http://schemas.microsoft.com/office/drawing/2014/main" id="{3E32D27A-EC00-D287-C3C0-BD1FBB4E272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32296" y="918194"/>
          <a:ext cx="142637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0.80294</cdr:x>
      <cdr:y>0.34857</cdr:y>
    </cdr:from>
    <cdr:to>
      <cdr:x>0.83245</cdr:x>
      <cdr:y>0.40033</cdr:y>
    </cdr:to>
    <cdr:sp macro="" textlink="">
      <cdr:nvSpPr>
        <cdr:cNvPr id="22538" name="Text 10">
          <a:extLst xmlns:a="http://schemas.openxmlformats.org/drawingml/2006/main">
            <a:ext uri="{FF2B5EF4-FFF2-40B4-BE49-F238E27FC236}">
              <a16:creationId xmlns:a16="http://schemas.microsoft.com/office/drawing/2014/main" id="{F9A8A29B-30D5-DF25-F2C1-E6DB3B61AE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60824" y="899620"/>
          <a:ext cx="171164" cy="1331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0.54057</cdr:x>
      <cdr:y>0.20341</cdr:y>
    </cdr:from>
    <cdr:to>
      <cdr:x>0.57844</cdr:x>
      <cdr:y>0.36639</cdr:y>
    </cdr:to>
    <cdr:sp macro="" textlink="">
      <cdr:nvSpPr>
        <cdr:cNvPr id="22539" name="Text 11">
          <a:extLst xmlns:a="http://schemas.openxmlformats.org/drawingml/2006/main">
            <a:ext uri="{FF2B5EF4-FFF2-40B4-BE49-F238E27FC236}">
              <a16:creationId xmlns:a16="http://schemas.microsoft.com/office/drawing/2014/main" id="{F9A78E88-F325-01F1-B4D5-5166E5C24F7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38888" y="526288"/>
          <a:ext cx="219661" cy="41914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0" anchor="t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33</xdr:row>
      <xdr:rowOff>152400</xdr:rowOff>
    </xdr:from>
    <xdr:to>
      <xdr:col>6</xdr:col>
      <xdr:colOff>0</xdr:colOff>
      <xdr:row>51</xdr:row>
      <xdr:rowOff>152400</xdr:rowOff>
    </xdr:to>
    <xdr:graphicFrame macro="">
      <xdr:nvGraphicFramePr>
        <xdr:cNvPr id="23554" name="Diagramm 2">
          <a:extLst>
            <a:ext uri="{FF2B5EF4-FFF2-40B4-BE49-F238E27FC236}">
              <a16:creationId xmlns:a16="http://schemas.microsoft.com/office/drawing/2014/main" id="{E0F120A4-030C-0FE7-346C-5DA0178FE8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6</xdr:col>
      <xdr:colOff>0</xdr:colOff>
      <xdr:row>32</xdr:row>
      <xdr:rowOff>152400</xdr:rowOff>
    </xdr:to>
    <xdr:graphicFrame macro="">
      <xdr:nvGraphicFramePr>
        <xdr:cNvPr id="23555" name="Diagramm 3">
          <a:extLst>
            <a:ext uri="{FF2B5EF4-FFF2-40B4-BE49-F238E27FC236}">
              <a16:creationId xmlns:a16="http://schemas.microsoft.com/office/drawing/2014/main" id="{E81D0270-C527-02EF-E82E-86FA8FDBDC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0</xdr:colOff>
      <xdr:row>0</xdr:row>
      <xdr:rowOff>19050</xdr:rowOff>
    </xdr:from>
    <xdr:ext cx="1571625" cy="200025"/>
    <xdr:sp macro="" textlink="">
      <xdr:nvSpPr>
        <xdr:cNvPr id="23557" name="Text 5">
          <a:extLst>
            <a:ext uri="{FF2B5EF4-FFF2-40B4-BE49-F238E27FC236}">
              <a16:creationId xmlns:a16="http://schemas.microsoft.com/office/drawing/2014/main" id="{04D22DA8-29A7-1022-9D77-42B7821A2CD0}"/>
            </a:ext>
          </a:extLst>
        </xdr:cNvPr>
        <xdr:cNvSpPr txBox="1">
          <a:spLocks noChangeArrowheads="1"/>
        </xdr:cNvSpPr>
      </xdr:nvSpPr>
      <xdr:spPr bwMode="auto">
        <a:xfrm>
          <a:off x="0" y="1905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Statistik Strassen / Wege</a:t>
          </a:r>
        </a:p>
      </xdr:txBody>
    </xdr:sp>
    <xdr:clientData/>
  </xdr:oneCellAnchor>
  <xdr:oneCellAnchor>
    <xdr:from>
      <xdr:col>0</xdr:col>
      <xdr:colOff>0</xdr:colOff>
      <xdr:row>9</xdr:row>
      <xdr:rowOff>28575</xdr:rowOff>
    </xdr:from>
    <xdr:ext cx="3276600" cy="200025"/>
    <xdr:sp macro="" textlink="">
      <xdr:nvSpPr>
        <xdr:cNvPr id="23558" name="Text 6">
          <a:extLst>
            <a:ext uri="{FF2B5EF4-FFF2-40B4-BE49-F238E27FC236}">
              <a16:creationId xmlns:a16="http://schemas.microsoft.com/office/drawing/2014/main" id="{336A5166-9A55-E5D1-AA90-6D19472BAD25}"/>
            </a:ext>
          </a:extLst>
        </xdr:cNvPr>
        <xdr:cNvSpPr txBox="1">
          <a:spLocks noChangeArrowheads="1"/>
        </xdr:cNvSpPr>
      </xdr:nvSpPr>
      <xdr:spPr bwMode="auto">
        <a:xfrm>
          <a:off x="0" y="1647825"/>
          <a:ext cx="32766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Öffentliches Kanalisationsnetz (ohne Privatleitungen)</a:t>
          </a:r>
        </a:p>
      </xdr:txBody>
    </xdr:sp>
    <xdr:clientData/>
  </xdr:one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0.79378</cdr:x>
      <cdr:y>0.91261</cdr:y>
    </cdr:from>
    <cdr:to>
      <cdr:x>0.85204</cdr:x>
      <cdr:y>0.97452</cdr:y>
    </cdr:to>
    <cdr:sp macro="" textlink="">
      <cdr:nvSpPr>
        <cdr:cNvPr id="24577" name="Text 1">
          <a:extLst xmlns:a="http://schemas.openxmlformats.org/drawingml/2006/main">
            <a:ext uri="{FF2B5EF4-FFF2-40B4-BE49-F238E27FC236}">
              <a16:creationId xmlns:a16="http://schemas.microsoft.com/office/drawing/2014/main" id="{7FA6DF4B-771A-2EAE-7F4E-B5D5298423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47183" y="2671799"/>
          <a:ext cx="333535" cy="18105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0.09633</cdr:x>
      <cdr:y>0.43414</cdr:y>
    </cdr:from>
    <cdr:to>
      <cdr:x>0.12804</cdr:x>
      <cdr:y>0.60703</cdr:y>
    </cdr:to>
    <cdr:sp macro="" textlink="">
      <cdr:nvSpPr>
        <cdr:cNvPr id="25601" name="Text 1">
          <a:extLst xmlns:a="http://schemas.openxmlformats.org/drawingml/2006/main">
            <a:ext uri="{FF2B5EF4-FFF2-40B4-BE49-F238E27FC236}">
              <a16:creationId xmlns:a16="http://schemas.microsoft.com/office/drawing/2014/main" id="{A1DADA80-3E54-770F-3147-43363C8A84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4620" y="1318158"/>
          <a:ext cx="181544" cy="5236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="vert270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in Tonnen</a:t>
          </a:r>
        </a:p>
      </cdr:txBody>
    </cdr:sp>
  </cdr:relSizeAnchor>
  <cdr:relSizeAnchor xmlns:cdr="http://schemas.openxmlformats.org/drawingml/2006/chartDrawing">
    <cdr:from>
      <cdr:x>0.79575</cdr:x>
      <cdr:y>0.91503</cdr:y>
    </cdr:from>
    <cdr:to>
      <cdr:x>0.85401</cdr:x>
      <cdr:y>0.97483</cdr:y>
    </cdr:to>
    <cdr:sp macro="" textlink="">
      <cdr:nvSpPr>
        <cdr:cNvPr id="25602" name="Text 2">
          <a:extLst xmlns:a="http://schemas.openxmlformats.org/drawingml/2006/main">
            <a:ext uri="{FF2B5EF4-FFF2-40B4-BE49-F238E27FC236}">
              <a16:creationId xmlns:a16="http://schemas.microsoft.com/office/drawing/2014/main" id="{49ACE213-0199-CF8B-DFAC-524DCB12222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58442" y="2774740"/>
          <a:ext cx="333535" cy="1811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142875</xdr:rowOff>
    </xdr:from>
    <xdr:ext cx="876300" cy="228600"/>
    <xdr:sp macro="" textlink="">
      <xdr:nvSpPr>
        <xdr:cNvPr id="36867" name="Text 3">
          <a:extLst>
            <a:ext uri="{FF2B5EF4-FFF2-40B4-BE49-F238E27FC236}">
              <a16:creationId xmlns:a16="http://schemas.microsoft.com/office/drawing/2014/main" id="{13EB8E3A-AE43-86C6-2DD1-092C88A05FED}"/>
            </a:ext>
          </a:extLst>
        </xdr:cNvPr>
        <xdr:cNvSpPr txBox="1">
          <a:spLocks noChangeArrowheads="1"/>
        </xdr:cNvSpPr>
      </xdr:nvSpPr>
      <xdr:spPr bwMode="auto">
        <a:xfrm>
          <a:off x="0" y="14287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29</xdr:row>
      <xdr:rowOff>76200</xdr:rowOff>
    </xdr:from>
    <xdr:ext cx="809625" cy="228600"/>
    <xdr:sp macro="" textlink="">
      <xdr:nvSpPr>
        <xdr:cNvPr id="37892" name="Text 1">
          <a:extLst>
            <a:ext uri="{FF2B5EF4-FFF2-40B4-BE49-F238E27FC236}">
              <a16:creationId xmlns:a16="http://schemas.microsoft.com/office/drawing/2014/main" id="{CCA737F6-0A96-736B-4B1C-FC8EA98A8271}"/>
            </a:ext>
          </a:extLst>
        </xdr:cNvPr>
        <xdr:cNvSpPr txBox="1">
          <a:spLocks noChangeArrowheads="1"/>
        </xdr:cNvSpPr>
      </xdr:nvSpPr>
      <xdr:spPr bwMode="auto">
        <a:xfrm>
          <a:off x="0" y="5495925"/>
          <a:ext cx="8096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Feuerwehr</a:t>
          </a:r>
        </a:p>
      </xdr:txBody>
    </xdr:sp>
    <xdr:clientData/>
  </xdr:oneCellAnchor>
  <xdr:oneCellAnchor>
    <xdr:from>
      <xdr:col>0</xdr:col>
      <xdr:colOff>0</xdr:colOff>
      <xdr:row>1</xdr:row>
      <xdr:rowOff>76200</xdr:rowOff>
    </xdr:from>
    <xdr:ext cx="876300" cy="228600"/>
    <xdr:sp macro="" textlink="">
      <xdr:nvSpPr>
        <xdr:cNvPr id="37894" name="Text 3">
          <a:extLst>
            <a:ext uri="{FF2B5EF4-FFF2-40B4-BE49-F238E27FC236}">
              <a16:creationId xmlns:a16="http://schemas.microsoft.com/office/drawing/2014/main" id="{FEAD9464-B165-C131-5A87-58C8C372FAB0}"/>
            </a:ext>
          </a:extLst>
        </xdr:cNvPr>
        <xdr:cNvSpPr txBox="1">
          <a:spLocks noChangeArrowheads="1"/>
        </xdr:cNvSpPr>
      </xdr:nvSpPr>
      <xdr:spPr bwMode="auto">
        <a:xfrm>
          <a:off x="0" y="238125"/>
          <a:ext cx="8763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Stadtpolizei</a:t>
          </a:r>
        </a:p>
      </xdr:txBody>
    </xdr:sp>
    <xdr:clientData/>
  </xdr:oneCellAnchor>
  <xdr:oneCellAnchor>
    <xdr:from>
      <xdr:col>0</xdr:col>
      <xdr:colOff>9525</xdr:colOff>
      <xdr:row>13</xdr:row>
      <xdr:rowOff>114300</xdr:rowOff>
    </xdr:from>
    <xdr:ext cx="771525" cy="228600"/>
    <xdr:sp macro="" textlink="">
      <xdr:nvSpPr>
        <xdr:cNvPr id="37895" name="Text 3">
          <a:extLst>
            <a:ext uri="{FF2B5EF4-FFF2-40B4-BE49-F238E27FC236}">
              <a16:creationId xmlns:a16="http://schemas.microsoft.com/office/drawing/2014/main" id="{7DA85006-2AB7-13FA-4519-B4F689A03CEB}"/>
            </a:ext>
          </a:extLst>
        </xdr:cNvPr>
        <xdr:cNvSpPr txBox="1">
          <a:spLocks noChangeArrowheads="1"/>
        </xdr:cNvSpPr>
      </xdr:nvSpPr>
      <xdr:spPr bwMode="auto">
        <a:xfrm>
          <a:off x="9525" y="2543175"/>
          <a:ext cx="771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Polizeiamt</a:t>
          </a:r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38914" name="Text 2">
          <a:extLst>
            <a:ext uri="{FF2B5EF4-FFF2-40B4-BE49-F238E27FC236}">
              <a16:creationId xmlns:a16="http://schemas.microsoft.com/office/drawing/2014/main" id="{ADC12172-8444-60A7-60A6-6D41A20AED06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1</xdr:row>
      <xdr:rowOff>66675</xdr:rowOff>
    </xdr:from>
    <xdr:ext cx="1971675" cy="200025"/>
    <xdr:sp macro="" textlink="">
      <xdr:nvSpPr>
        <xdr:cNvPr id="38917" name="Text 5">
          <a:extLst>
            <a:ext uri="{FF2B5EF4-FFF2-40B4-BE49-F238E27FC236}">
              <a16:creationId xmlns:a16="http://schemas.microsoft.com/office/drawing/2014/main" id="{C9066749-8F6D-0C91-6948-0B73AD0F70C9}"/>
            </a:ext>
          </a:extLst>
        </xdr:cNvPr>
        <xdr:cNvSpPr txBox="1">
          <a:spLocks noChangeArrowheads="1"/>
        </xdr:cNvSpPr>
      </xdr:nvSpPr>
      <xdr:spPr bwMode="auto">
        <a:xfrm>
          <a:off x="0" y="257175"/>
          <a:ext cx="19716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Friedhof und Bestattungswesen</a:t>
          </a:r>
        </a:p>
      </xdr:txBody>
    </xdr:sp>
    <xdr:clientData/>
  </xdr:oneCellAnchor>
  <xdr:oneCellAnchor>
    <xdr:from>
      <xdr:col>0</xdr:col>
      <xdr:colOff>0</xdr:colOff>
      <xdr:row>11</xdr:row>
      <xdr:rowOff>133350</xdr:rowOff>
    </xdr:from>
    <xdr:ext cx="2876550" cy="200025"/>
    <xdr:sp macro="" textlink="">
      <xdr:nvSpPr>
        <xdr:cNvPr id="38918" name="Text 6">
          <a:extLst>
            <a:ext uri="{FF2B5EF4-FFF2-40B4-BE49-F238E27FC236}">
              <a16:creationId xmlns:a16="http://schemas.microsoft.com/office/drawing/2014/main" id="{6D4B67DF-670C-CB76-8135-A92CAFEE0042}"/>
            </a:ext>
          </a:extLst>
        </xdr:cNvPr>
        <xdr:cNvSpPr txBox="1">
          <a:spLocks noChangeArrowheads="1"/>
        </xdr:cNvSpPr>
      </xdr:nvSpPr>
      <xdr:spPr bwMode="auto">
        <a:xfrm>
          <a:off x="0" y="2162175"/>
          <a:ext cx="28765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Pflegende Angehörige und Hebammendienste</a:t>
          </a:r>
        </a:p>
      </xdr:txBody>
    </xdr:sp>
    <xdr:clientData/>
  </xdr:oneCellAnchor>
  <xdr:oneCellAnchor>
    <xdr:from>
      <xdr:col>0</xdr:col>
      <xdr:colOff>0</xdr:colOff>
      <xdr:row>18</xdr:row>
      <xdr:rowOff>142875</xdr:rowOff>
    </xdr:from>
    <xdr:ext cx="1466850" cy="200025"/>
    <xdr:sp macro="" textlink="">
      <xdr:nvSpPr>
        <xdr:cNvPr id="38919" name="Text 7">
          <a:extLst>
            <a:ext uri="{FF2B5EF4-FFF2-40B4-BE49-F238E27FC236}">
              <a16:creationId xmlns:a16="http://schemas.microsoft.com/office/drawing/2014/main" id="{BCDF46BC-7062-ACCE-633D-FBAF67323187}"/>
            </a:ext>
          </a:extLst>
        </xdr:cNvPr>
        <xdr:cNvSpPr txBox="1">
          <a:spLocks noChangeArrowheads="1"/>
        </xdr:cNvSpPr>
      </xdr:nvSpPr>
      <xdr:spPr bwMode="auto">
        <a:xfrm>
          <a:off x="0" y="3505200"/>
          <a:ext cx="14668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Lebensmittelkontrollen</a:t>
          </a:r>
        </a:p>
      </xdr:txBody>
    </xdr:sp>
    <xdr:clientData/>
  </xdr:oneCellAnchor>
  <xdr:oneCellAnchor>
    <xdr:from>
      <xdr:col>0</xdr:col>
      <xdr:colOff>0</xdr:colOff>
      <xdr:row>38</xdr:row>
      <xdr:rowOff>142875</xdr:rowOff>
    </xdr:from>
    <xdr:ext cx="914400" cy="200025"/>
    <xdr:sp macro="" textlink="">
      <xdr:nvSpPr>
        <xdr:cNvPr id="38920" name="Text 8">
          <a:extLst>
            <a:ext uri="{FF2B5EF4-FFF2-40B4-BE49-F238E27FC236}">
              <a16:creationId xmlns:a16="http://schemas.microsoft.com/office/drawing/2014/main" id="{B3198E3F-9FF0-2AA2-2CEE-66CFE41D4A8C}"/>
            </a:ext>
          </a:extLst>
        </xdr:cNvPr>
        <xdr:cNvSpPr txBox="1">
          <a:spLocks noChangeArrowheads="1"/>
        </xdr:cNvSpPr>
      </xdr:nvSpPr>
      <xdr:spPr bwMode="auto">
        <a:xfrm>
          <a:off x="0" y="7086600"/>
          <a:ext cx="9144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Pilzkontrollen</a:t>
          </a:r>
        </a:p>
      </xdr:txBody>
    </xdr:sp>
    <xdr:clientData/>
  </xdr:oneCellAnchor>
  <xdr:twoCellAnchor editAs="oneCell">
    <xdr:from>
      <xdr:col>0</xdr:col>
      <xdr:colOff>28575</xdr:colOff>
      <xdr:row>34</xdr:row>
      <xdr:rowOff>123825</xdr:rowOff>
    </xdr:from>
    <xdr:to>
      <xdr:col>9</xdr:col>
      <xdr:colOff>9525</xdr:colOff>
      <xdr:row>37</xdr:row>
      <xdr:rowOff>95250</xdr:rowOff>
    </xdr:to>
    <xdr:sp macro="" textlink="">
      <xdr:nvSpPr>
        <xdr:cNvPr id="38922" name="Text 10">
          <a:extLst>
            <a:ext uri="{FF2B5EF4-FFF2-40B4-BE49-F238E27FC236}">
              <a16:creationId xmlns:a16="http://schemas.microsoft.com/office/drawing/2014/main" id="{672FCA5C-0FEA-E12E-BB38-F7DD89D06C96}"/>
            </a:ext>
          </a:extLst>
        </xdr:cNvPr>
        <xdr:cNvSpPr txBox="1">
          <a:spLocks noChangeArrowheads="1"/>
        </xdr:cNvSpPr>
      </xdr:nvSpPr>
      <xdr:spPr bwMode="auto">
        <a:xfrm>
          <a:off x="28575" y="6305550"/>
          <a:ext cx="5781675" cy="542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(Die Zahlen in Klammern beziehen sich auf die vom Kant. Labor vorgegebenen Codes für die Betriebskategorie.)</a:t>
          </a:r>
        </a:p>
        <a:p>
          <a:pPr algn="just" rtl="0">
            <a:defRPr sz="1000"/>
          </a:pPr>
          <a:endParaRPr lang="de-CH" sz="2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Die Betriebe werden seit dem 1.10.1997 von einem Lebensmittelkontrolleur des Gesundheitsamtes Winterthur kontrolliert.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28575</xdr:rowOff>
    </xdr:from>
    <xdr:ext cx="1590675" cy="200025"/>
    <xdr:sp macro="" textlink="">
      <xdr:nvSpPr>
        <xdr:cNvPr id="39939" name="Text 3">
          <a:extLst>
            <a:ext uri="{FF2B5EF4-FFF2-40B4-BE49-F238E27FC236}">
              <a16:creationId xmlns:a16="http://schemas.microsoft.com/office/drawing/2014/main" id="{8EE71456-54B6-1F02-D214-BB4C287E9CE6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15906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Flugbewegungen (Starts)</a:t>
          </a:r>
        </a:p>
      </xdr:txBody>
    </xdr:sp>
    <xdr:clientData/>
  </xdr:oneCellAnchor>
  <xdr:oneCellAnchor>
    <xdr:from>
      <xdr:col>3</xdr:col>
      <xdr:colOff>140400</xdr:colOff>
      <xdr:row>10</xdr:row>
      <xdr:rowOff>164623</xdr:rowOff>
    </xdr:from>
    <xdr:ext cx="1509901" cy="223203"/>
    <xdr:sp macro="" textlink="">
      <xdr:nvSpPr>
        <xdr:cNvPr id="39944" name="Text 8">
          <a:extLst>
            <a:ext uri="{FF2B5EF4-FFF2-40B4-BE49-F238E27FC236}">
              <a16:creationId xmlns:a16="http://schemas.microsoft.com/office/drawing/2014/main" id="{A738DBCF-F9C1-A156-10EC-E1B62E87D697}"/>
            </a:ext>
          </a:extLst>
        </xdr:cNvPr>
        <xdr:cNvSpPr txBox="1">
          <a:spLocks noChangeArrowheads="1"/>
        </xdr:cNvSpPr>
      </xdr:nvSpPr>
      <xdr:spPr bwMode="auto">
        <a:xfrm>
          <a:off x="2254950" y="2069623"/>
          <a:ext cx="1509901" cy="22320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Flughafen-Pistenplan</a:t>
          </a:r>
        </a:p>
      </xdr:txBody>
    </xdr:sp>
    <xdr:clientData/>
  </xdr:oneCellAnchor>
  <xdr:twoCellAnchor editAs="oneCell">
    <xdr:from>
      <xdr:col>5</xdr:col>
      <xdr:colOff>95250</xdr:colOff>
      <xdr:row>29</xdr:row>
      <xdr:rowOff>38100</xdr:rowOff>
    </xdr:from>
    <xdr:to>
      <xdr:col>5</xdr:col>
      <xdr:colOff>542925</xdr:colOff>
      <xdr:row>32</xdr:row>
      <xdr:rowOff>95250</xdr:rowOff>
    </xdr:to>
    <xdr:sp macro="" textlink="">
      <xdr:nvSpPr>
        <xdr:cNvPr id="39946" name="Text 10">
          <a:extLst>
            <a:ext uri="{FF2B5EF4-FFF2-40B4-BE49-F238E27FC236}">
              <a16:creationId xmlns:a16="http://schemas.microsoft.com/office/drawing/2014/main" id="{6273A97A-F634-1AA2-3096-7BD6AA7F9040}"/>
            </a:ext>
          </a:extLst>
        </xdr:cNvPr>
        <xdr:cNvSpPr txBox="1">
          <a:spLocks noChangeArrowheads="1"/>
        </xdr:cNvSpPr>
      </xdr:nvSpPr>
      <xdr:spPr bwMode="auto">
        <a:xfrm>
          <a:off x="3371850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7</xdr:col>
      <xdr:colOff>123825</xdr:colOff>
      <xdr:row>29</xdr:row>
      <xdr:rowOff>0</xdr:rowOff>
    </xdr:from>
    <xdr:to>
      <xdr:col>7</xdr:col>
      <xdr:colOff>504825</xdr:colOff>
      <xdr:row>32</xdr:row>
      <xdr:rowOff>152400</xdr:rowOff>
    </xdr:to>
    <xdr:sp macro="" textlink="">
      <xdr:nvSpPr>
        <xdr:cNvPr id="39947" name="Text 11">
          <a:extLst>
            <a:ext uri="{FF2B5EF4-FFF2-40B4-BE49-F238E27FC236}">
              <a16:creationId xmlns:a16="http://schemas.microsoft.com/office/drawing/2014/main" id="{4F7DF716-C7DA-138E-99D5-020541AF019F}"/>
            </a:ext>
          </a:extLst>
        </xdr:cNvPr>
        <xdr:cNvSpPr txBox="1">
          <a:spLocks noChangeArrowheads="1"/>
        </xdr:cNvSpPr>
      </xdr:nvSpPr>
      <xdr:spPr bwMode="auto">
        <a:xfrm>
          <a:off x="4676775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2" name="Text 10">
          <a:extLst>
            <a:ext uri="{FF2B5EF4-FFF2-40B4-BE49-F238E27FC236}">
              <a16:creationId xmlns:a16="http://schemas.microsoft.com/office/drawing/2014/main" id="{8CB04CD5-C4F3-BC3D-156E-D044750E3558}"/>
            </a:ext>
          </a:extLst>
        </xdr:cNvPr>
        <xdr:cNvSpPr txBox="1">
          <a:spLocks noChangeArrowheads="1"/>
        </xdr:cNvSpPr>
      </xdr:nvSpPr>
      <xdr:spPr bwMode="auto">
        <a:xfrm>
          <a:off x="4010025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3" name="Text 11">
          <a:extLst>
            <a:ext uri="{FF2B5EF4-FFF2-40B4-BE49-F238E27FC236}">
              <a16:creationId xmlns:a16="http://schemas.microsoft.com/office/drawing/2014/main" id="{12BECACE-2D9E-6494-87F9-962BB751583D}"/>
            </a:ext>
          </a:extLst>
        </xdr:cNvPr>
        <xdr:cNvSpPr txBox="1">
          <a:spLocks noChangeArrowheads="1"/>
        </xdr:cNvSpPr>
      </xdr:nvSpPr>
      <xdr:spPr bwMode="auto">
        <a:xfrm>
          <a:off x="5314950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  <xdr:twoCellAnchor editAs="oneCell">
    <xdr:from>
      <xdr:col>6</xdr:col>
      <xdr:colOff>95250</xdr:colOff>
      <xdr:row>29</xdr:row>
      <xdr:rowOff>38100</xdr:rowOff>
    </xdr:from>
    <xdr:to>
      <xdr:col>6</xdr:col>
      <xdr:colOff>542925</xdr:colOff>
      <xdr:row>32</xdr:row>
      <xdr:rowOff>95250</xdr:rowOff>
    </xdr:to>
    <xdr:sp macro="" textlink="">
      <xdr:nvSpPr>
        <xdr:cNvPr id="39954" name="Text 10">
          <a:extLst>
            <a:ext uri="{FF2B5EF4-FFF2-40B4-BE49-F238E27FC236}">
              <a16:creationId xmlns:a16="http://schemas.microsoft.com/office/drawing/2014/main" id="{AEE84EF8-D993-495D-F88F-8B61D109E73B}"/>
            </a:ext>
          </a:extLst>
        </xdr:cNvPr>
        <xdr:cNvSpPr txBox="1">
          <a:spLocks noChangeArrowheads="1"/>
        </xdr:cNvSpPr>
      </xdr:nvSpPr>
      <xdr:spPr bwMode="auto">
        <a:xfrm>
          <a:off x="4010025" y="5562600"/>
          <a:ext cx="44767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über Opfikon</a:t>
          </a:r>
        </a:p>
      </xdr:txBody>
    </xdr:sp>
    <xdr:clientData/>
  </xdr:twoCellAnchor>
  <xdr:twoCellAnchor editAs="oneCell">
    <xdr:from>
      <xdr:col>8</xdr:col>
      <xdr:colOff>123825</xdr:colOff>
      <xdr:row>29</xdr:row>
      <xdr:rowOff>0</xdr:rowOff>
    </xdr:from>
    <xdr:to>
      <xdr:col>8</xdr:col>
      <xdr:colOff>504825</xdr:colOff>
      <xdr:row>32</xdr:row>
      <xdr:rowOff>152400</xdr:rowOff>
    </xdr:to>
    <xdr:sp macro="" textlink="">
      <xdr:nvSpPr>
        <xdr:cNvPr id="39955" name="Text 11">
          <a:extLst>
            <a:ext uri="{FF2B5EF4-FFF2-40B4-BE49-F238E27FC236}">
              <a16:creationId xmlns:a16="http://schemas.microsoft.com/office/drawing/2014/main" id="{5BAE29D4-2036-49F2-9341-0CBBB36F5F9B}"/>
            </a:ext>
          </a:extLst>
        </xdr:cNvPr>
        <xdr:cNvSpPr txBox="1">
          <a:spLocks noChangeArrowheads="1"/>
        </xdr:cNvSpPr>
      </xdr:nvSpPr>
      <xdr:spPr bwMode="auto">
        <a:xfrm>
          <a:off x="5314950" y="55245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Total Starts über Flugh. Kloten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250829</xdr:colOff>
      <xdr:row>36</xdr:row>
      <xdr:rowOff>0</xdr:rowOff>
    </xdr:from>
    <xdr:ext cx="5337167" cy="2228495"/>
    <xdr:sp macro="" textlink="">
      <xdr:nvSpPr>
        <xdr:cNvPr id="3073" name="Text 1">
          <a:extLst>
            <a:ext uri="{FF2B5EF4-FFF2-40B4-BE49-F238E27FC236}">
              <a16:creationId xmlns:a16="http://schemas.microsoft.com/office/drawing/2014/main" id="{B088D921-DFAA-D9D0-8726-512F5EDDC95D}"/>
            </a:ext>
          </a:extLst>
        </xdr:cNvPr>
        <xdr:cNvSpPr txBox="1">
          <a:spLocks noChangeArrowheads="1"/>
        </xdr:cNvSpPr>
      </xdr:nvSpPr>
      <xdr:spPr bwMode="auto">
        <a:xfrm>
          <a:off x="250829" y="5829300"/>
          <a:ext cx="5337167" cy="222849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45720" tIns="45720" rIns="45720" bIns="0" anchor="t" upright="1">
          <a:spAutoFit/>
        </a:bodyPr>
        <a:lstStyle/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Die Wogen der 4. Abflugwelle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(neues Abflugkonzept der Swissair)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werden sich nicht so schnell</a:t>
          </a:r>
        </a:p>
        <a:p>
          <a:pPr algn="ctr" rtl="0">
            <a:defRPr sz="1000"/>
          </a:pPr>
          <a:r>
            <a:rPr lang="de-CH" sz="2600" b="0" i="0" u="none" strike="noStrike" baseline="0">
              <a:solidFill>
                <a:srgbClr val="000000"/>
              </a:solidFill>
              <a:latin typeface="Arial"/>
              <a:cs typeface="Arial"/>
            </a:rPr>
            <a:t> beruhigen.</a:t>
          </a:r>
        </a:p>
        <a:p>
          <a:pPr algn="ctr" rtl="0">
            <a:lnSpc>
              <a:spcPts val="2900"/>
            </a:lnSpc>
            <a:defRPr sz="1000"/>
          </a:pPr>
          <a:endParaRPr lang="de-CH" sz="26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800" b="0" i="0" u="none" strike="noStrike" baseline="0">
              <a:solidFill>
                <a:srgbClr val="000000"/>
              </a:solidFill>
              <a:latin typeface="Arial"/>
              <a:cs typeface="Arial"/>
            </a:rPr>
            <a:t>(Siehe auch die Seiten ... und ...)</a:t>
          </a:r>
        </a:p>
      </xdr:txBody>
    </xdr:sp>
    <xdr:clientData/>
  </xdr:oneCellAnchor>
  <xdr:oneCellAnchor>
    <xdr:from>
      <xdr:col>3</xdr:col>
      <xdr:colOff>190500</xdr:colOff>
      <xdr:row>14</xdr:row>
      <xdr:rowOff>0</xdr:rowOff>
    </xdr:from>
    <xdr:ext cx="1038225" cy="228600"/>
    <xdr:sp macro="" textlink="">
      <xdr:nvSpPr>
        <xdr:cNvPr id="3074" name="Text 2">
          <a:extLst>
            <a:ext uri="{FF2B5EF4-FFF2-40B4-BE49-F238E27FC236}">
              <a16:creationId xmlns:a16="http://schemas.microsoft.com/office/drawing/2014/main" id="{9F57E4CB-C17A-0B37-E15C-A6789AD7B084}"/>
            </a:ext>
          </a:extLst>
        </xdr:cNvPr>
        <xdr:cNvSpPr txBox="1">
          <a:spLocks noChangeArrowheads="1"/>
        </xdr:cNvSpPr>
      </xdr:nvSpPr>
      <xdr:spPr bwMode="auto">
        <a:xfrm>
          <a:off x="2333625" y="2266950"/>
          <a:ext cx="10382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2860" rIns="27432" bIns="22860" anchor="ctr" upright="1">
          <a:spAutoFit/>
        </a:bodyPr>
        <a:lstStyle/>
        <a:p>
          <a:pPr algn="ctr" rtl="0">
            <a:defRPr sz="1000"/>
          </a:pPr>
          <a:r>
            <a:rPr lang="de-CH" sz="1200" b="0" i="0" u="none" strike="noStrike" baseline="0">
              <a:solidFill>
                <a:srgbClr val="000000"/>
              </a:solidFill>
              <a:latin typeface="Arial"/>
              <a:cs typeface="Arial"/>
            </a:rPr>
            <a:t>Karikatur Nico</a:t>
          </a:r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9525</xdr:rowOff>
    </xdr:from>
    <xdr:to>
      <xdr:col>8</xdr:col>
      <xdr:colOff>0</xdr:colOff>
      <xdr:row>24</xdr:row>
      <xdr:rowOff>123825</xdr:rowOff>
    </xdr:to>
    <xdr:graphicFrame macro="">
      <xdr:nvGraphicFramePr>
        <xdr:cNvPr id="40962" name="Diagramm 2">
          <a:extLst>
            <a:ext uri="{FF2B5EF4-FFF2-40B4-BE49-F238E27FC236}">
              <a16:creationId xmlns:a16="http://schemas.microsoft.com/office/drawing/2014/main" id="{C22C1FD7-202A-636F-6E29-DC1AF28CAE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28575</xdr:rowOff>
    </xdr:from>
    <xdr:ext cx="2314575" cy="200025"/>
    <xdr:sp macro="" textlink="">
      <xdr:nvSpPr>
        <xdr:cNvPr id="40971" name="Text 11">
          <a:extLst>
            <a:ext uri="{FF2B5EF4-FFF2-40B4-BE49-F238E27FC236}">
              <a16:creationId xmlns:a16="http://schemas.microsoft.com/office/drawing/2014/main" id="{F4DBF0F5-5398-D97A-06CE-132B5D0C062F}"/>
            </a:ext>
          </a:extLst>
        </xdr:cNvPr>
        <xdr:cNvSpPr txBox="1">
          <a:spLocks noChangeArrowheads="1"/>
        </xdr:cNvSpPr>
      </xdr:nvSpPr>
      <xdr:spPr bwMode="auto">
        <a:xfrm>
          <a:off x="0" y="28575"/>
          <a:ext cx="23145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Übersicht über alle Flugbewegungen</a:t>
          </a:r>
        </a:p>
      </xdr:txBody>
    </xdr:sp>
    <xdr:clientData/>
  </xdr:oneCellAnchor>
  <xdr:oneCellAnchor>
    <xdr:from>
      <xdr:col>0</xdr:col>
      <xdr:colOff>0</xdr:colOff>
      <xdr:row>27</xdr:row>
      <xdr:rowOff>0</xdr:rowOff>
    </xdr:from>
    <xdr:ext cx="1571625" cy="200025"/>
    <xdr:sp macro="" textlink="">
      <xdr:nvSpPr>
        <xdr:cNvPr id="40972" name="Text 12">
          <a:extLst>
            <a:ext uri="{FF2B5EF4-FFF2-40B4-BE49-F238E27FC236}">
              <a16:creationId xmlns:a16="http://schemas.microsoft.com/office/drawing/2014/main" id="{D2E98045-2521-F83D-07C4-2A38C8B478BB}"/>
            </a:ext>
          </a:extLst>
        </xdr:cNvPr>
        <xdr:cNvSpPr txBox="1">
          <a:spLocks noChangeArrowheads="1"/>
        </xdr:cNvSpPr>
      </xdr:nvSpPr>
      <xdr:spPr bwMode="auto">
        <a:xfrm>
          <a:off x="0" y="4476750"/>
          <a:ext cx="15716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Abfallmengen in Tonnen</a:t>
          </a:r>
        </a:p>
      </xdr:txBody>
    </xdr:sp>
    <xdr:clientData/>
  </xdr:oneCellAnchor>
  <xdr:twoCellAnchor editAs="oneCell">
    <xdr:from>
      <xdr:col>0</xdr:col>
      <xdr:colOff>0</xdr:colOff>
      <xdr:row>24</xdr:row>
      <xdr:rowOff>123825</xdr:rowOff>
    </xdr:from>
    <xdr:to>
      <xdr:col>7</xdr:col>
      <xdr:colOff>676275</xdr:colOff>
      <xdr:row>26</xdr:row>
      <xdr:rowOff>0</xdr:rowOff>
    </xdr:to>
    <xdr:sp macro="" textlink="">
      <xdr:nvSpPr>
        <xdr:cNvPr id="40973" name="Text 13">
          <a:extLst>
            <a:ext uri="{FF2B5EF4-FFF2-40B4-BE49-F238E27FC236}">
              <a16:creationId xmlns:a16="http://schemas.microsoft.com/office/drawing/2014/main" id="{90121CE3-7981-4910-A1F6-BC7A0F11557F}"/>
            </a:ext>
          </a:extLst>
        </xdr:cNvPr>
        <xdr:cNvSpPr txBox="1">
          <a:spLocks noChangeArrowheads="1"/>
        </xdr:cNvSpPr>
      </xdr:nvSpPr>
      <xdr:spPr bwMode="auto">
        <a:xfrm>
          <a:off x="0" y="4114800"/>
          <a:ext cx="57721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1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CH" sz="900" b="0" i="1" u="none" strike="noStrike" baseline="0">
              <a:solidFill>
                <a:srgbClr val="000000"/>
              </a:solidFill>
              <a:latin typeface="Arial"/>
              <a:cs typeface="Arial"/>
            </a:rPr>
            <a:t>* Wegen Bauarbeiten von zwei Monaten, Sperre Piste 28; Verlegung der Starts über Opfikon</a:t>
          </a:r>
        </a:p>
      </xdr:txBody>
    </xdr:sp>
    <xdr:clientData/>
  </xdr:twoCellAnchor>
  <xdr:twoCellAnchor editAs="oneCell">
    <xdr:from>
      <xdr:col>6</xdr:col>
      <xdr:colOff>57150</xdr:colOff>
      <xdr:row>11</xdr:row>
      <xdr:rowOff>0</xdr:rowOff>
    </xdr:from>
    <xdr:to>
      <xdr:col>6</xdr:col>
      <xdr:colOff>276225</xdr:colOff>
      <xdr:row>13</xdr:row>
      <xdr:rowOff>95250</xdr:rowOff>
    </xdr:to>
    <xdr:sp macro="" textlink="">
      <xdr:nvSpPr>
        <xdr:cNvPr id="40975" name="Text 15">
          <a:extLst>
            <a:ext uri="{FF2B5EF4-FFF2-40B4-BE49-F238E27FC236}">
              <a16:creationId xmlns:a16="http://schemas.microsoft.com/office/drawing/2014/main" id="{9A0CAAF0-1E08-435C-7412-4E11071C2C2C}"/>
            </a:ext>
          </a:extLst>
        </xdr:cNvPr>
        <xdr:cNvSpPr txBox="1">
          <a:spLocks noChangeArrowheads="1"/>
        </xdr:cNvSpPr>
      </xdr:nvSpPr>
      <xdr:spPr bwMode="auto">
        <a:xfrm>
          <a:off x="4467225" y="1885950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  <xdr:twoCellAnchor>
    <xdr:from>
      <xdr:col>0</xdr:col>
      <xdr:colOff>0</xdr:colOff>
      <xdr:row>39</xdr:row>
      <xdr:rowOff>95250</xdr:rowOff>
    </xdr:from>
    <xdr:to>
      <xdr:col>8</xdr:col>
      <xdr:colOff>0</xdr:colOff>
      <xdr:row>53</xdr:row>
      <xdr:rowOff>152400</xdr:rowOff>
    </xdr:to>
    <xdr:graphicFrame macro="">
      <xdr:nvGraphicFramePr>
        <xdr:cNvPr id="40977" name="Diagramm 17">
          <a:extLst>
            <a:ext uri="{FF2B5EF4-FFF2-40B4-BE49-F238E27FC236}">
              <a16:creationId xmlns:a16="http://schemas.microsoft.com/office/drawing/2014/main" id="{DF3C19E4-B4B2-6B7E-71F5-485EEA915B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0.47049</cdr:x>
      <cdr:y>0.88982</cdr:y>
    </cdr:from>
    <cdr:to>
      <cdr:x>0.52803</cdr:x>
      <cdr:y>0.9564</cdr:y>
    </cdr:to>
    <cdr:sp macro="" textlink="">
      <cdr:nvSpPr>
        <cdr:cNvPr id="41985" name="Text 1">
          <a:extLst xmlns:a="http://schemas.openxmlformats.org/drawingml/2006/main">
            <a:ext uri="{FF2B5EF4-FFF2-40B4-BE49-F238E27FC236}">
              <a16:creationId xmlns:a16="http://schemas.microsoft.com/office/drawing/2014/main" id="{9E02B95E-F9FB-2DAA-51AD-C8D22B4F3DD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27897" y="2418715"/>
          <a:ext cx="333213" cy="1807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Jahre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152400</xdr:rowOff>
    </xdr:from>
    <xdr:to>
      <xdr:col>8</xdr:col>
      <xdr:colOff>971550</xdr:colOff>
      <xdr:row>58</xdr:row>
      <xdr:rowOff>9525</xdr:rowOff>
    </xdr:to>
    <xdr:graphicFrame macro="">
      <xdr:nvGraphicFramePr>
        <xdr:cNvPr id="43015" name="Diagramm 7">
          <a:extLst>
            <a:ext uri="{FF2B5EF4-FFF2-40B4-BE49-F238E27FC236}">
              <a16:creationId xmlns:a16="http://schemas.microsoft.com/office/drawing/2014/main" id="{BE139BEF-906E-A105-F5B6-A3C1BA5E64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33" name="Line 1">
          <a:extLst>
            <a:ext uri="{FF2B5EF4-FFF2-40B4-BE49-F238E27FC236}">
              <a16:creationId xmlns:a16="http://schemas.microsoft.com/office/drawing/2014/main" id="{B7ACE170-2723-115A-D8DF-6FF380C8B897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34" name="Line 2">
          <a:extLst>
            <a:ext uri="{FF2B5EF4-FFF2-40B4-BE49-F238E27FC236}">
              <a16:creationId xmlns:a16="http://schemas.microsoft.com/office/drawing/2014/main" id="{4DC0C2F7-8024-75E6-86BE-01FDB92C47B7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27</xdr:row>
      <xdr:rowOff>95250</xdr:rowOff>
    </xdr:from>
    <xdr:to>
      <xdr:col>8</xdr:col>
      <xdr:colOff>238125</xdr:colOff>
      <xdr:row>27</xdr:row>
      <xdr:rowOff>95250</xdr:rowOff>
    </xdr:to>
    <xdr:sp macro="" textlink="">
      <xdr:nvSpPr>
        <xdr:cNvPr id="44035" name="Line 3">
          <a:extLst>
            <a:ext uri="{FF2B5EF4-FFF2-40B4-BE49-F238E27FC236}">
              <a16:creationId xmlns:a16="http://schemas.microsoft.com/office/drawing/2014/main" id="{FA72D4B1-97EB-1B14-958B-0DBFC89D6527}"/>
            </a:ext>
          </a:extLst>
        </xdr:cNvPr>
        <xdr:cNvSpPr>
          <a:spLocks noChangeShapeType="1"/>
        </xdr:cNvSpPr>
      </xdr:nvSpPr>
      <xdr:spPr bwMode="auto">
        <a:xfrm>
          <a:off x="3076575" y="5124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0</xdr:colOff>
      <xdr:row>6</xdr:row>
      <xdr:rowOff>171450</xdr:rowOff>
    </xdr:from>
    <xdr:to>
      <xdr:col>18</xdr:col>
      <xdr:colOff>0</xdr:colOff>
      <xdr:row>13</xdr:row>
      <xdr:rowOff>9525</xdr:rowOff>
    </xdr:to>
    <xdr:graphicFrame macro="">
      <xdr:nvGraphicFramePr>
        <xdr:cNvPr id="44037" name="Diagramm 5">
          <a:extLst>
            <a:ext uri="{FF2B5EF4-FFF2-40B4-BE49-F238E27FC236}">
              <a16:creationId xmlns:a16="http://schemas.microsoft.com/office/drawing/2014/main" id="{16CB1C54-37EF-2085-334C-575D8A5C13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33</xdr:row>
      <xdr:rowOff>152400</xdr:rowOff>
    </xdr:from>
    <xdr:to>
      <xdr:col>18</xdr:col>
      <xdr:colOff>0</xdr:colOff>
      <xdr:row>45</xdr:row>
      <xdr:rowOff>133350</xdr:rowOff>
    </xdr:to>
    <xdr:graphicFrame macro="">
      <xdr:nvGraphicFramePr>
        <xdr:cNvPr id="44041" name="Diagramm 9">
          <a:extLst>
            <a:ext uri="{FF2B5EF4-FFF2-40B4-BE49-F238E27FC236}">
              <a16:creationId xmlns:a16="http://schemas.microsoft.com/office/drawing/2014/main" id="{0B3B41DB-0718-9BCB-23F1-D01CC37CB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0</xdr:row>
      <xdr:rowOff>114300</xdr:rowOff>
    </xdr:from>
    <xdr:to>
      <xdr:col>0</xdr:col>
      <xdr:colOff>571500</xdr:colOff>
      <xdr:row>1</xdr:row>
      <xdr:rowOff>114300</xdr:rowOff>
    </xdr:to>
    <xdr:sp macro="" textlink="">
      <xdr:nvSpPr>
        <xdr:cNvPr id="44043" name="Text 11">
          <a:extLst>
            <a:ext uri="{FF2B5EF4-FFF2-40B4-BE49-F238E27FC236}">
              <a16:creationId xmlns:a16="http://schemas.microsoft.com/office/drawing/2014/main" id="{C00E97AD-414B-7958-D818-4E341350C226}"/>
            </a:ext>
          </a:extLst>
        </xdr:cNvPr>
        <xdr:cNvSpPr txBox="1">
          <a:spLocks noChangeArrowheads="1"/>
        </xdr:cNvSpPr>
      </xdr:nvSpPr>
      <xdr:spPr bwMode="auto">
        <a:xfrm>
          <a:off x="0" y="114300"/>
          <a:ext cx="57150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AHV / IV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57150</xdr:colOff>
          <xdr:row>19</xdr:row>
          <xdr:rowOff>28575</xdr:rowOff>
        </xdr:from>
        <xdr:to>
          <xdr:col>17</xdr:col>
          <xdr:colOff>66675</xdr:colOff>
          <xdr:row>21</xdr:row>
          <xdr:rowOff>152400</xdr:rowOff>
        </xdr:to>
        <xdr:sp macro="" textlink="">
          <xdr:nvSpPr>
            <xdr:cNvPr id="44046" name="Bild 14" hidden="1">
              <a:extLst>
                <a:ext uri="{63B3BB69-23CF-44E3-9099-C40C66FF867C}">
                  <a14:compatExt spid="_x0000_s44046"/>
                </a:ext>
                <a:ext uri="{FF2B5EF4-FFF2-40B4-BE49-F238E27FC236}">
                  <a16:creationId xmlns:a16="http://schemas.microsoft.com/office/drawing/2014/main" id="{86783AB4-4B9B-35CD-08BB-16ADB371E0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1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28575</xdr:colOff>
      <xdr:row>25</xdr:row>
      <xdr:rowOff>95250</xdr:rowOff>
    </xdr:from>
    <xdr:to>
      <xdr:col>8</xdr:col>
      <xdr:colOff>238125</xdr:colOff>
      <xdr:row>25</xdr:row>
      <xdr:rowOff>95250</xdr:rowOff>
    </xdr:to>
    <xdr:sp macro="" textlink="">
      <xdr:nvSpPr>
        <xdr:cNvPr id="44047" name="Line 15">
          <a:extLst>
            <a:ext uri="{FF2B5EF4-FFF2-40B4-BE49-F238E27FC236}">
              <a16:creationId xmlns:a16="http://schemas.microsoft.com/office/drawing/2014/main" id="{ECE07CBC-86DA-FE00-2170-1CCC2B472073}"/>
            </a:ext>
          </a:extLst>
        </xdr:cNvPr>
        <xdr:cNvSpPr>
          <a:spLocks noChangeShapeType="1"/>
        </xdr:cNvSpPr>
      </xdr:nvSpPr>
      <xdr:spPr bwMode="auto">
        <a:xfrm>
          <a:off x="3076575" y="47434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28575</xdr:colOff>
      <xdr:row>26</xdr:row>
      <xdr:rowOff>95250</xdr:rowOff>
    </xdr:from>
    <xdr:to>
      <xdr:col>8</xdr:col>
      <xdr:colOff>238125</xdr:colOff>
      <xdr:row>26</xdr:row>
      <xdr:rowOff>95250</xdr:rowOff>
    </xdr:to>
    <xdr:sp macro="" textlink="">
      <xdr:nvSpPr>
        <xdr:cNvPr id="44048" name="Line 16">
          <a:extLst>
            <a:ext uri="{FF2B5EF4-FFF2-40B4-BE49-F238E27FC236}">
              <a16:creationId xmlns:a16="http://schemas.microsoft.com/office/drawing/2014/main" id="{CC5D80D5-749E-5B8D-89AE-FECF5F1FE9A7}"/>
            </a:ext>
          </a:extLst>
        </xdr:cNvPr>
        <xdr:cNvSpPr>
          <a:spLocks noChangeShapeType="1"/>
        </xdr:cNvSpPr>
      </xdr:nvSpPr>
      <xdr:spPr bwMode="auto">
        <a:xfrm>
          <a:off x="3076575" y="4933950"/>
          <a:ext cx="2095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 type="triangle" w="sm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29</xdr:row>
      <xdr:rowOff>66675</xdr:rowOff>
    </xdr:from>
    <xdr:to>
      <xdr:col>6</xdr:col>
      <xdr:colOff>219075</xdr:colOff>
      <xdr:row>31</xdr:row>
      <xdr:rowOff>95250</xdr:rowOff>
    </xdr:to>
    <xdr:sp macro="" textlink="">
      <xdr:nvSpPr>
        <xdr:cNvPr id="44050" name="Text 18">
          <a:extLst>
            <a:ext uri="{FF2B5EF4-FFF2-40B4-BE49-F238E27FC236}">
              <a16:creationId xmlns:a16="http://schemas.microsoft.com/office/drawing/2014/main" id="{090A4DF4-FDAF-42D5-6085-B7FF7FC054A8}"/>
            </a:ext>
          </a:extLst>
        </xdr:cNvPr>
        <xdr:cNvSpPr txBox="1">
          <a:spLocks noChangeArrowheads="1"/>
        </xdr:cNvSpPr>
      </xdr:nvSpPr>
      <xdr:spPr bwMode="auto">
        <a:xfrm>
          <a:off x="0" y="5476875"/>
          <a:ext cx="2714625" cy="2762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*  Anteilmässiger Staatsbeitrag provisorisch</a:t>
          </a:r>
        </a:p>
        <a:p>
          <a:pPr algn="l" rtl="0">
            <a:defRPr sz="1000"/>
          </a:pPr>
          <a:endParaRPr lang="de-CH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de-CH" sz="1000" b="0" i="1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 editAs="oneCell">
    <xdr:from>
      <xdr:col>14</xdr:col>
      <xdr:colOff>47625</xdr:colOff>
      <xdr:row>26</xdr:row>
      <xdr:rowOff>9525</xdr:rowOff>
    </xdr:from>
    <xdr:to>
      <xdr:col>14</xdr:col>
      <xdr:colOff>266700</xdr:colOff>
      <xdr:row>28</xdr:row>
      <xdr:rowOff>47625</xdr:rowOff>
    </xdr:to>
    <xdr:sp macro="" textlink="">
      <xdr:nvSpPr>
        <xdr:cNvPr id="44051" name="Text 11">
          <a:extLst>
            <a:ext uri="{FF2B5EF4-FFF2-40B4-BE49-F238E27FC236}">
              <a16:creationId xmlns:a16="http://schemas.microsoft.com/office/drawing/2014/main" id="{31B6D004-FA45-45BF-C052-BFDDF5AF68F1}"/>
            </a:ext>
          </a:extLst>
        </xdr:cNvPr>
        <xdr:cNvSpPr txBox="1">
          <a:spLocks noChangeArrowheads="1"/>
        </xdr:cNvSpPr>
      </xdr:nvSpPr>
      <xdr:spPr bwMode="auto">
        <a:xfrm>
          <a:off x="4752975" y="4848225"/>
          <a:ext cx="2190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* </a:t>
          </a:r>
        </a:p>
      </xdr:txBody>
    </xdr:sp>
    <xdr:clientData/>
  </xdr:twoCellAnchor>
  <xdr:twoCellAnchor>
    <xdr:from>
      <xdr:col>10</xdr:col>
      <xdr:colOff>200025</xdr:colOff>
      <xdr:row>8</xdr:row>
      <xdr:rowOff>142875</xdr:rowOff>
    </xdr:from>
    <xdr:to>
      <xdr:col>11</xdr:col>
      <xdr:colOff>257175</xdr:colOff>
      <xdr:row>8</xdr:row>
      <xdr:rowOff>142875</xdr:rowOff>
    </xdr:to>
    <xdr:sp macro="" textlink="">
      <xdr:nvSpPr>
        <xdr:cNvPr id="44052" name="Line 20">
          <a:extLst>
            <a:ext uri="{FF2B5EF4-FFF2-40B4-BE49-F238E27FC236}">
              <a16:creationId xmlns:a16="http://schemas.microsoft.com/office/drawing/2014/main" id="{C2A404BB-31FB-BE8E-F986-1EE9BF48F125}"/>
            </a:ext>
          </a:extLst>
        </xdr:cNvPr>
        <xdr:cNvSpPr>
          <a:spLocks noChangeShapeType="1"/>
        </xdr:cNvSpPr>
      </xdr:nvSpPr>
      <xdr:spPr bwMode="auto">
        <a:xfrm>
          <a:off x="3800475" y="1666875"/>
          <a:ext cx="333375" cy="0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19050</xdr:rowOff>
    </xdr:from>
    <xdr:to>
      <xdr:col>18</xdr:col>
      <xdr:colOff>0</xdr:colOff>
      <xdr:row>15</xdr:row>
      <xdr:rowOff>19050</xdr:rowOff>
    </xdr:to>
    <xdr:graphicFrame macro="">
      <xdr:nvGraphicFramePr>
        <xdr:cNvPr id="45059" name="Diagramm 3">
          <a:extLst>
            <a:ext uri="{FF2B5EF4-FFF2-40B4-BE49-F238E27FC236}">
              <a16:creationId xmlns:a16="http://schemas.microsoft.com/office/drawing/2014/main" id="{9031B280-70F0-19C7-0DD8-8338306E31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123825</xdr:rowOff>
    </xdr:from>
    <xdr:ext cx="981075" cy="200025"/>
    <xdr:sp macro="" textlink="">
      <xdr:nvSpPr>
        <xdr:cNvPr id="45061" name="Text 5">
          <a:extLst>
            <a:ext uri="{FF2B5EF4-FFF2-40B4-BE49-F238E27FC236}">
              <a16:creationId xmlns:a16="http://schemas.microsoft.com/office/drawing/2014/main" id="{BD7F287B-BFBF-ACE1-0ED8-A6A18ECFA5B0}"/>
            </a:ext>
          </a:extLst>
        </xdr:cNvPr>
        <xdr:cNvSpPr txBox="1">
          <a:spLocks noChangeArrowheads="1"/>
        </xdr:cNvSpPr>
      </xdr:nvSpPr>
      <xdr:spPr bwMode="auto">
        <a:xfrm>
          <a:off x="0" y="3067050"/>
          <a:ext cx="9810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</a:t>
          </a:r>
        </a:p>
      </xdr:txBody>
    </xdr:sp>
    <xdr:clientData/>
  </xdr:oneCellAnchor>
  <xdr:twoCellAnchor>
    <xdr:from>
      <xdr:col>0</xdr:col>
      <xdr:colOff>0</xdr:colOff>
      <xdr:row>36</xdr:row>
      <xdr:rowOff>104775</xdr:rowOff>
    </xdr:from>
    <xdr:to>
      <xdr:col>18</xdr:col>
      <xdr:colOff>0</xdr:colOff>
      <xdr:row>51</xdr:row>
      <xdr:rowOff>47625</xdr:rowOff>
    </xdr:to>
    <xdr:graphicFrame macro="">
      <xdr:nvGraphicFramePr>
        <xdr:cNvPr id="45062" name="Diagramm 6">
          <a:extLst>
            <a:ext uri="{FF2B5EF4-FFF2-40B4-BE49-F238E27FC236}">
              <a16:creationId xmlns:a16="http://schemas.microsoft.com/office/drawing/2014/main" id="{0ECC1A6D-5137-4D64-E766-61CD6536F3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66675</xdr:rowOff>
    </xdr:from>
    <xdr:ext cx="1704975" cy="228600"/>
    <xdr:sp macro="" textlink="">
      <xdr:nvSpPr>
        <xdr:cNvPr id="46084" name="Text 4">
          <a:extLst>
            <a:ext uri="{FF2B5EF4-FFF2-40B4-BE49-F238E27FC236}">
              <a16:creationId xmlns:a16="http://schemas.microsoft.com/office/drawing/2014/main" id="{7F092707-E805-58CB-9A12-E433A0C13666}"/>
            </a:ext>
          </a:extLst>
        </xdr:cNvPr>
        <xdr:cNvSpPr txBox="1">
          <a:spLocks noChangeArrowheads="1"/>
        </xdr:cNvSpPr>
      </xdr:nvSpPr>
      <xdr:spPr bwMode="auto">
        <a:xfrm>
          <a:off x="0" y="66675"/>
          <a:ext cx="17049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Alterszentrum Gibeleich</a:t>
          </a:r>
        </a:p>
      </xdr:txBody>
    </xdr:sp>
    <xdr:clientData/>
  </xdr:oneCellAnchor>
  <xdr:twoCellAnchor>
    <xdr:from>
      <xdr:col>0</xdr:col>
      <xdr:colOff>0</xdr:colOff>
      <xdr:row>28</xdr:row>
      <xdr:rowOff>142875</xdr:rowOff>
    </xdr:from>
    <xdr:to>
      <xdr:col>10</xdr:col>
      <xdr:colOff>0</xdr:colOff>
      <xdr:row>41</xdr:row>
      <xdr:rowOff>142875</xdr:rowOff>
    </xdr:to>
    <xdr:graphicFrame macro="">
      <xdr:nvGraphicFramePr>
        <xdr:cNvPr id="46089" name="Diagramm 9">
          <a:extLst>
            <a:ext uri="{FF2B5EF4-FFF2-40B4-BE49-F238E27FC236}">
              <a16:creationId xmlns:a16="http://schemas.microsoft.com/office/drawing/2014/main" id="{DC3493DC-94ED-DCDD-2123-54D03FA0E7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42</xdr:row>
      <xdr:rowOff>76200</xdr:rowOff>
    </xdr:from>
    <xdr:to>
      <xdr:col>4</xdr:col>
      <xdr:colOff>333375</xdr:colOff>
      <xdr:row>52</xdr:row>
      <xdr:rowOff>171450</xdr:rowOff>
    </xdr:to>
    <xdr:graphicFrame macro="">
      <xdr:nvGraphicFramePr>
        <xdr:cNvPr id="46090" name="Diagramm 10">
          <a:extLst>
            <a:ext uri="{FF2B5EF4-FFF2-40B4-BE49-F238E27FC236}">
              <a16:creationId xmlns:a16="http://schemas.microsoft.com/office/drawing/2014/main" id="{0A9A06ED-6567-399B-C0A9-DDBF6652C9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466725</xdr:colOff>
      <xdr:row>42</xdr:row>
      <xdr:rowOff>76200</xdr:rowOff>
    </xdr:from>
    <xdr:to>
      <xdr:col>9</xdr:col>
      <xdr:colOff>533400</xdr:colOff>
      <xdr:row>52</xdr:row>
      <xdr:rowOff>171450</xdr:rowOff>
    </xdr:to>
    <xdr:graphicFrame macro="">
      <xdr:nvGraphicFramePr>
        <xdr:cNvPr id="46091" name="Diagramm 11">
          <a:extLst>
            <a:ext uri="{FF2B5EF4-FFF2-40B4-BE49-F238E27FC236}">
              <a16:creationId xmlns:a16="http://schemas.microsoft.com/office/drawing/2014/main" id="{83C78E76-D1A4-5945-78F8-1A78DC912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oneCellAnchor>
    <xdr:from>
      <xdr:col>0</xdr:col>
      <xdr:colOff>-17070</xdr:colOff>
      <xdr:row>2</xdr:row>
      <xdr:rowOff>98441</xdr:rowOff>
    </xdr:from>
    <xdr:ext cx="1205716" cy="193643"/>
    <xdr:sp macro="" textlink="">
      <xdr:nvSpPr>
        <xdr:cNvPr id="46092" name="Text 12">
          <a:extLst>
            <a:ext uri="{FF2B5EF4-FFF2-40B4-BE49-F238E27FC236}">
              <a16:creationId xmlns:a16="http://schemas.microsoft.com/office/drawing/2014/main" id="{C877BAF5-0B65-B797-68D0-B82E9E810390}"/>
            </a:ext>
          </a:extLst>
        </xdr:cNvPr>
        <xdr:cNvSpPr txBox="1">
          <a:spLocks noChangeArrowheads="1"/>
        </xdr:cNvSpPr>
      </xdr:nvSpPr>
      <xdr:spPr bwMode="auto">
        <a:xfrm>
          <a:off x="-17070" y="422291"/>
          <a:ext cx="1205716" cy="1936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Altersstruktur 2003</a:t>
          </a:r>
        </a:p>
      </xdr:txBody>
    </xdr:sp>
    <xdr:clientData/>
  </xdr:oneCellAnchor>
  <xdr:twoCellAnchor>
    <xdr:from>
      <xdr:col>0</xdr:col>
      <xdr:colOff>0</xdr:colOff>
      <xdr:row>15</xdr:row>
      <xdr:rowOff>57150</xdr:rowOff>
    </xdr:from>
    <xdr:to>
      <xdr:col>10</xdr:col>
      <xdr:colOff>19050</xdr:colOff>
      <xdr:row>28</xdr:row>
      <xdr:rowOff>66675</xdr:rowOff>
    </xdr:to>
    <xdr:graphicFrame macro="">
      <xdr:nvGraphicFramePr>
        <xdr:cNvPr id="46093" name="Diagramm 13">
          <a:extLst>
            <a:ext uri="{FF2B5EF4-FFF2-40B4-BE49-F238E27FC236}">
              <a16:creationId xmlns:a16="http://schemas.microsoft.com/office/drawing/2014/main" id="{81446EF8-F792-6B84-CB0E-27F224068F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76200</xdr:rowOff>
    </xdr:from>
    <xdr:ext cx="1981200" cy="200025"/>
    <xdr:sp macro="" textlink="">
      <xdr:nvSpPr>
        <xdr:cNvPr id="47110" name="Text 6">
          <a:extLst>
            <a:ext uri="{FF2B5EF4-FFF2-40B4-BE49-F238E27FC236}">
              <a16:creationId xmlns:a16="http://schemas.microsoft.com/office/drawing/2014/main" id="{FACB8FA7-A13D-DD63-0FB9-ECCB41E2EA11}"/>
            </a:ext>
          </a:extLst>
        </xdr:cNvPr>
        <xdr:cNvSpPr txBox="1">
          <a:spLocks noChangeArrowheads="1"/>
        </xdr:cNvSpPr>
      </xdr:nvSpPr>
      <xdr:spPr bwMode="auto">
        <a:xfrm>
          <a:off x="0" y="76200"/>
          <a:ext cx="198120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Alterszentrum Gesamtrechnung</a:t>
          </a:r>
        </a:p>
      </xdr:txBody>
    </xdr:sp>
    <xdr:clientData/>
  </xdr:oneCellAnchor>
  <xdr:twoCellAnchor>
    <xdr:from>
      <xdr:col>0</xdr:col>
      <xdr:colOff>0</xdr:colOff>
      <xdr:row>16</xdr:row>
      <xdr:rowOff>19050</xdr:rowOff>
    </xdr:from>
    <xdr:to>
      <xdr:col>7</xdr:col>
      <xdr:colOff>0</xdr:colOff>
      <xdr:row>47</xdr:row>
      <xdr:rowOff>0</xdr:rowOff>
    </xdr:to>
    <xdr:graphicFrame macro="">
      <xdr:nvGraphicFramePr>
        <xdr:cNvPr id="47112" name="Diagramm 8">
          <a:extLst>
            <a:ext uri="{FF2B5EF4-FFF2-40B4-BE49-F238E27FC236}">
              <a16:creationId xmlns:a16="http://schemas.microsoft.com/office/drawing/2014/main" id="{17A6ABA0-4D1E-431A-8359-9334A0627C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9525</xdr:colOff>
      <xdr:row>49</xdr:row>
      <xdr:rowOff>9525</xdr:rowOff>
    </xdr:from>
    <xdr:to>
      <xdr:col>7</xdr:col>
      <xdr:colOff>0</xdr:colOff>
      <xdr:row>51</xdr:row>
      <xdr:rowOff>66675</xdr:rowOff>
    </xdr:to>
    <xdr:sp macro="" textlink="">
      <xdr:nvSpPr>
        <xdr:cNvPr id="47114" name="Text 10">
          <a:extLst>
            <a:ext uri="{FF2B5EF4-FFF2-40B4-BE49-F238E27FC236}">
              <a16:creationId xmlns:a16="http://schemas.microsoft.com/office/drawing/2014/main" id="{D3B91E81-E704-F939-C564-451C9AA8D665}"/>
            </a:ext>
          </a:extLst>
        </xdr:cNvPr>
        <xdr:cNvSpPr txBox="1">
          <a:spLocks noChangeArrowheads="1"/>
        </xdr:cNvSpPr>
      </xdr:nvSpPr>
      <xdr:spPr bwMode="auto">
        <a:xfrm>
          <a:off x="9525" y="8258175"/>
          <a:ext cx="582930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204 Personen beteiligten sich an diversen Projekten im Rahmen der Freiwilligenarbeit.</a:t>
          </a:r>
        </a:p>
        <a:p>
          <a:pPr algn="just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Ingesamt wurden 12'200.5 Stunden geleistet.</a:t>
          </a:r>
        </a:p>
      </xdr:txBody>
    </xdr:sp>
    <xdr:clientData/>
  </xdr:twoCellAnchor>
  <xdr:twoCellAnchor editAs="oneCell">
    <xdr:from>
      <xdr:col>7</xdr:col>
      <xdr:colOff>57150</xdr:colOff>
      <xdr:row>30</xdr:row>
      <xdr:rowOff>85725</xdr:rowOff>
    </xdr:from>
    <xdr:to>
      <xdr:col>7</xdr:col>
      <xdr:colOff>438150</xdr:colOff>
      <xdr:row>35</xdr:row>
      <xdr:rowOff>0</xdr:rowOff>
    </xdr:to>
    <xdr:sp macro="" textlink="">
      <xdr:nvSpPr>
        <xdr:cNvPr id="47117" name="Text 11">
          <a:extLst>
            <a:ext uri="{FF2B5EF4-FFF2-40B4-BE49-F238E27FC236}">
              <a16:creationId xmlns:a16="http://schemas.microsoft.com/office/drawing/2014/main" id="{E89366C2-B53B-9721-8FBF-395DDA925799}"/>
            </a:ext>
          </a:extLst>
        </xdr:cNvPr>
        <xdr:cNvSpPr txBox="1">
          <a:spLocks noChangeArrowheads="1"/>
        </xdr:cNvSpPr>
      </xdr:nvSpPr>
      <xdr:spPr bwMode="auto">
        <a:xfrm>
          <a:off x="5895975" y="5257800"/>
          <a:ext cx="38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BEE1F6" mc:Ignorable="a14" a14:legacySpreadsheetColorIndex="47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t" upright="1"/>
        <a:lstStyle/>
        <a:p>
          <a:pPr algn="ctr" rtl="0">
            <a:defRPr sz="1000"/>
          </a:pPr>
          <a:endParaRPr lang="de-CH"/>
        </a:p>
      </xdr:txBody>
    </xdr:sp>
    <xdr:clientData/>
  </xdr:twoCellAnchor>
  <xdr:twoCellAnchor>
    <xdr:from>
      <xdr:col>6</xdr:col>
      <xdr:colOff>209550</xdr:colOff>
      <xdr:row>33</xdr:row>
      <xdr:rowOff>66675</xdr:rowOff>
    </xdr:from>
    <xdr:to>
      <xdr:col>6</xdr:col>
      <xdr:colOff>685800</xdr:colOff>
      <xdr:row>35</xdr:row>
      <xdr:rowOff>123825</xdr:rowOff>
    </xdr:to>
    <xdr:sp macro="" textlink="">
      <xdr:nvSpPr>
        <xdr:cNvPr id="47121" name="Text 10">
          <a:extLst>
            <a:ext uri="{FF2B5EF4-FFF2-40B4-BE49-F238E27FC236}">
              <a16:creationId xmlns:a16="http://schemas.microsoft.com/office/drawing/2014/main" id="{6F777B88-9012-DE29-4DF8-939A1F78AE8D}"/>
            </a:ext>
          </a:extLst>
        </xdr:cNvPr>
        <xdr:cNvSpPr txBox="1">
          <a:spLocks noChangeArrowheads="1"/>
        </xdr:cNvSpPr>
      </xdr:nvSpPr>
      <xdr:spPr bwMode="auto">
        <a:xfrm>
          <a:off x="4933950" y="5724525"/>
          <a:ext cx="476250" cy="3810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288" tIns="0" rIns="0" bIns="0" anchor="t" upright="1"/>
        <a:lstStyle/>
        <a:p>
          <a:pPr algn="just" rtl="0">
            <a:defRPr sz="1000"/>
          </a:pPr>
          <a:endParaRPr lang="de-CH"/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0</xdr:rowOff>
    </xdr:from>
    <xdr:to>
      <xdr:col>5</xdr:col>
      <xdr:colOff>0</xdr:colOff>
      <xdr:row>65</xdr:row>
      <xdr:rowOff>0</xdr:rowOff>
    </xdr:to>
    <xdr:graphicFrame macro="">
      <xdr:nvGraphicFramePr>
        <xdr:cNvPr id="49155" name="Diagramm 3">
          <a:extLst>
            <a:ext uri="{FF2B5EF4-FFF2-40B4-BE49-F238E27FC236}">
              <a16:creationId xmlns:a16="http://schemas.microsoft.com/office/drawing/2014/main" id="{DCEFBAF9-3E25-DBF3-3DA5-080FE42E45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0</xdr:colOff>
      <xdr:row>16</xdr:row>
      <xdr:rowOff>19050</xdr:rowOff>
    </xdr:to>
    <xdr:graphicFrame macro="">
      <xdr:nvGraphicFramePr>
        <xdr:cNvPr id="50181" name="Diagramm 5">
          <a:extLst>
            <a:ext uri="{FF2B5EF4-FFF2-40B4-BE49-F238E27FC236}">
              <a16:creationId xmlns:a16="http://schemas.microsoft.com/office/drawing/2014/main" id="{39C3995A-CC5A-3D62-38AE-B3157EC01C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17</xdr:row>
      <xdr:rowOff>133350</xdr:rowOff>
    </xdr:from>
    <xdr:ext cx="2543175" cy="200025"/>
    <xdr:sp macro="" textlink="">
      <xdr:nvSpPr>
        <xdr:cNvPr id="50183" name="Text 7">
          <a:extLst>
            <a:ext uri="{FF2B5EF4-FFF2-40B4-BE49-F238E27FC236}">
              <a16:creationId xmlns:a16="http://schemas.microsoft.com/office/drawing/2014/main" id="{AEF87104-FB86-32DF-0DEA-32148B178292}"/>
            </a:ext>
          </a:extLst>
        </xdr:cNvPr>
        <xdr:cNvSpPr txBox="1">
          <a:spLocks noChangeArrowheads="1"/>
        </xdr:cNvSpPr>
      </xdr:nvSpPr>
      <xdr:spPr bwMode="auto">
        <a:xfrm>
          <a:off x="0" y="2847975"/>
          <a:ext cx="254317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Zu- und Wegzüge von Schweizerbürgern</a:t>
          </a:r>
        </a:p>
      </xdr:txBody>
    </xdr:sp>
    <xdr:clientData/>
  </xdr:oneCellAnchor>
  <xdr:oneCellAnchor>
    <xdr:from>
      <xdr:col>0</xdr:col>
      <xdr:colOff>0</xdr:colOff>
      <xdr:row>38</xdr:row>
      <xdr:rowOff>133350</xdr:rowOff>
    </xdr:from>
    <xdr:ext cx="885825" cy="200025"/>
    <xdr:sp macro="" textlink="">
      <xdr:nvSpPr>
        <xdr:cNvPr id="50184" name="Text 8">
          <a:extLst>
            <a:ext uri="{FF2B5EF4-FFF2-40B4-BE49-F238E27FC236}">
              <a16:creationId xmlns:a16="http://schemas.microsoft.com/office/drawing/2014/main" id="{7599A967-4070-8E5C-7275-2FC42E10BF53}"/>
            </a:ext>
          </a:extLst>
        </xdr:cNvPr>
        <xdr:cNvSpPr txBox="1">
          <a:spLocks noChangeArrowheads="1"/>
        </xdr:cNvSpPr>
      </xdr:nvSpPr>
      <xdr:spPr bwMode="auto">
        <a:xfrm>
          <a:off x="0" y="6848475"/>
          <a:ext cx="885825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Konfessionen</a:t>
          </a:r>
        </a:p>
      </xdr:txBody>
    </xdr:sp>
    <xdr:clientData/>
  </xdr:oneCellAnchor>
  <xdr:twoCellAnchor>
    <xdr:from>
      <xdr:col>0</xdr:col>
      <xdr:colOff>0</xdr:colOff>
      <xdr:row>25</xdr:row>
      <xdr:rowOff>142875</xdr:rowOff>
    </xdr:from>
    <xdr:to>
      <xdr:col>14</xdr:col>
      <xdr:colOff>504825</xdr:colOff>
      <xdr:row>38</xdr:row>
      <xdr:rowOff>0</xdr:rowOff>
    </xdr:to>
    <xdr:graphicFrame macro="">
      <xdr:nvGraphicFramePr>
        <xdr:cNvPr id="50185" name="Diagramm 9">
          <a:extLst>
            <a:ext uri="{FF2B5EF4-FFF2-40B4-BE49-F238E27FC236}">
              <a16:creationId xmlns:a16="http://schemas.microsoft.com/office/drawing/2014/main" id="{68D48425-25C3-A245-90BF-1AC1DF46DA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9525</xdr:rowOff>
    </xdr:from>
    <xdr:to>
      <xdr:col>9</xdr:col>
      <xdr:colOff>0</xdr:colOff>
      <xdr:row>54</xdr:row>
      <xdr:rowOff>133350</xdr:rowOff>
    </xdr:to>
    <xdr:graphicFrame macro="">
      <xdr:nvGraphicFramePr>
        <xdr:cNvPr id="110595" name="Diagramm 3">
          <a:extLst>
            <a:ext uri="{FF2B5EF4-FFF2-40B4-BE49-F238E27FC236}">
              <a16:creationId xmlns:a16="http://schemas.microsoft.com/office/drawing/2014/main" id="{8DF9DE45-AE4F-E8A8-4274-44AD2C3BDF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9525</xdr:rowOff>
    </xdr:from>
    <xdr:to>
      <xdr:col>8</xdr:col>
      <xdr:colOff>685800</xdr:colOff>
      <xdr:row>23</xdr:row>
      <xdr:rowOff>85725</xdr:rowOff>
    </xdr:to>
    <xdr:graphicFrame macro="">
      <xdr:nvGraphicFramePr>
        <xdr:cNvPr id="110596" name="Diagramm 4">
          <a:extLst>
            <a:ext uri="{FF2B5EF4-FFF2-40B4-BE49-F238E27FC236}">
              <a16:creationId xmlns:a16="http://schemas.microsoft.com/office/drawing/2014/main" id="{3EF2B68F-9E3D-C88A-D757-70DF60778E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95250</xdr:colOff>
      <xdr:row>8</xdr:row>
      <xdr:rowOff>0</xdr:rowOff>
    </xdr:from>
    <xdr:to>
      <xdr:col>31</xdr:col>
      <xdr:colOff>133350</xdr:colOff>
      <xdr:row>9</xdr:row>
      <xdr:rowOff>28575</xdr:rowOff>
    </xdr:to>
    <xdr:sp macro="" textlink="">
      <xdr:nvSpPr>
        <xdr:cNvPr id="4189" name="Line 93">
          <a:extLst>
            <a:ext uri="{FF2B5EF4-FFF2-40B4-BE49-F238E27FC236}">
              <a16:creationId xmlns:a16="http://schemas.microsoft.com/office/drawing/2014/main" id="{423A1C1E-A87F-4AF9-0FE1-C47EA8B2E11A}"/>
            </a:ext>
          </a:extLst>
        </xdr:cNvPr>
        <xdr:cNvSpPr>
          <a:spLocks noChangeShapeType="1"/>
        </xdr:cNvSpPr>
      </xdr:nvSpPr>
      <xdr:spPr bwMode="auto">
        <a:xfrm>
          <a:off x="5524500" y="12668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8</xdr:row>
      <xdr:rowOff>0</xdr:rowOff>
    </xdr:from>
    <xdr:to>
      <xdr:col>31</xdr:col>
      <xdr:colOff>133350</xdr:colOff>
      <xdr:row>10</xdr:row>
      <xdr:rowOff>152400</xdr:rowOff>
    </xdr:to>
    <xdr:sp macro="" textlink="">
      <xdr:nvSpPr>
        <xdr:cNvPr id="4190" name="Line 94">
          <a:extLst>
            <a:ext uri="{FF2B5EF4-FFF2-40B4-BE49-F238E27FC236}">
              <a16:creationId xmlns:a16="http://schemas.microsoft.com/office/drawing/2014/main" id="{E5A0A8CC-9257-BDF9-9D5C-BD4F844B49E0}"/>
            </a:ext>
          </a:extLst>
        </xdr:cNvPr>
        <xdr:cNvSpPr>
          <a:spLocks noChangeShapeType="1"/>
        </xdr:cNvSpPr>
      </xdr:nvSpPr>
      <xdr:spPr bwMode="auto">
        <a:xfrm>
          <a:off x="5200650" y="12668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8</xdr:row>
      <xdr:rowOff>0</xdr:rowOff>
    </xdr:from>
    <xdr:to>
      <xdr:col>31</xdr:col>
      <xdr:colOff>133350</xdr:colOff>
      <xdr:row>11</xdr:row>
      <xdr:rowOff>85725</xdr:rowOff>
    </xdr:to>
    <xdr:sp macro="" textlink="">
      <xdr:nvSpPr>
        <xdr:cNvPr id="4191" name="Line 95">
          <a:extLst>
            <a:ext uri="{FF2B5EF4-FFF2-40B4-BE49-F238E27FC236}">
              <a16:creationId xmlns:a16="http://schemas.microsoft.com/office/drawing/2014/main" id="{E691B9A0-4AF0-8F44-A41F-E124839E1E0A}"/>
            </a:ext>
          </a:extLst>
        </xdr:cNvPr>
        <xdr:cNvSpPr>
          <a:spLocks noChangeShapeType="1"/>
        </xdr:cNvSpPr>
      </xdr:nvSpPr>
      <xdr:spPr bwMode="auto">
        <a:xfrm>
          <a:off x="5105400" y="1266825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8</xdr:row>
      <xdr:rowOff>0</xdr:rowOff>
    </xdr:from>
    <xdr:to>
      <xdr:col>31</xdr:col>
      <xdr:colOff>133350</xdr:colOff>
      <xdr:row>10</xdr:row>
      <xdr:rowOff>57150</xdr:rowOff>
    </xdr:to>
    <xdr:sp macro="" textlink="">
      <xdr:nvSpPr>
        <xdr:cNvPr id="4192" name="Line 96">
          <a:extLst>
            <a:ext uri="{FF2B5EF4-FFF2-40B4-BE49-F238E27FC236}">
              <a16:creationId xmlns:a16="http://schemas.microsoft.com/office/drawing/2014/main" id="{0E15B297-FE7B-3B0B-7A06-062B7B8A94FF}"/>
            </a:ext>
          </a:extLst>
        </xdr:cNvPr>
        <xdr:cNvSpPr>
          <a:spLocks noChangeShapeType="1"/>
        </xdr:cNvSpPr>
      </xdr:nvSpPr>
      <xdr:spPr bwMode="auto">
        <a:xfrm>
          <a:off x="5305425" y="1266825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8</xdr:row>
      <xdr:rowOff>0</xdr:rowOff>
    </xdr:from>
    <xdr:to>
      <xdr:col>31</xdr:col>
      <xdr:colOff>133350</xdr:colOff>
      <xdr:row>9</xdr:row>
      <xdr:rowOff>123825</xdr:rowOff>
    </xdr:to>
    <xdr:sp macro="" textlink="">
      <xdr:nvSpPr>
        <xdr:cNvPr id="4193" name="Line 97">
          <a:extLst>
            <a:ext uri="{FF2B5EF4-FFF2-40B4-BE49-F238E27FC236}">
              <a16:creationId xmlns:a16="http://schemas.microsoft.com/office/drawing/2014/main" id="{E96293F6-826F-0F08-EA74-37745C654105}"/>
            </a:ext>
          </a:extLst>
        </xdr:cNvPr>
        <xdr:cNvSpPr>
          <a:spLocks noChangeShapeType="1"/>
        </xdr:cNvSpPr>
      </xdr:nvSpPr>
      <xdr:spPr bwMode="auto">
        <a:xfrm>
          <a:off x="5410200" y="1266825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8</xdr:row>
      <xdr:rowOff>0</xdr:rowOff>
    </xdr:from>
    <xdr:to>
      <xdr:col>31</xdr:col>
      <xdr:colOff>133350</xdr:colOff>
      <xdr:row>8</xdr:row>
      <xdr:rowOff>95250</xdr:rowOff>
    </xdr:to>
    <xdr:sp macro="" textlink="">
      <xdr:nvSpPr>
        <xdr:cNvPr id="4194" name="Line 98">
          <a:extLst>
            <a:ext uri="{FF2B5EF4-FFF2-40B4-BE49-F238E27FC236}">
              <a16:creationId xmlns:a16="http://schemas.microsoft.com/office/drawing/2014/main" id="{A4CB12CA-8D11-1161-BB36-784C62E8F12D}"/>
            </a:ext>
          </a:extLst>
        </xdr:cNvPr>
        <xdr:cNvSpPr>
          <a:spLocks noChangeShapeType="1"/>
        </xdr:cNvSpPr>
      </xdr:nvSpPr>
      <xdr:spPr bwMode="auto">
        <a:xfrm>
          <a:off x="5638800" y="1266825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8</xdr:row>
      <xdr:rowOff>0</xdr:rowOff>
    </xdr:from>
    <xdr:to>
      <xdr:col>31</xdr:col>
      <xdr:colOff>133350</xdr:colOff>
      <xdr:row>12</xdr:row>
      <xdr:rowOff>28575</xdr:rowOff>
    </xdr:to>
    <xdr:sp macro="" textlink="">
      <xdr:nvSpPr>
        <xdr:cNvPr id="4195" name="Line 99">
          <a:extLst>
            <a:ext uri="{FF2B5EF4-FFF2-40B4-BE49-F238E27FC236}">
              <a16:creationId xmlns:a16="http://schemas.microsoft.com/office/drawing/2014/main" id="{B1F0954C-0B41-5D8A-8863-05A250171FEF}"/>
            </a:ext>
          </a:extLst>
        </xdr:cNvPr>
        <xdr:cNvSpPr>
          <a:spLocks noChangeShapeType="1"/>
        </xdr:cNvSpPr>
      </xdr:nvSpPr>
      <xdr:spPr bwMode="auto">
        <a:xfrm>
          <a:off x="5000625" y="1266825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8</xdr:row>
      <xdr:rowOff>0</xdr:rowOff>
    </xdr:from>
    <xdr:to>
      <xdr:col>31</xdr:col>
      <xdr:colOff>133350</xdr:colOff>
      <xdr:row>12</xdr:row>
      <xdr:rowOff>123825</xdr:rowOff>
    </xdr:to>
    <xdr:sp macro="" textlink="">
      <xdr:nvSpPr>
        <xdr:cNvPr id="4196" name="Line 100">
          <a:extLst>
            <a:ext uri="{FF2B5EF4-FFF2-40B4-BE49-F238E27FC236}">
              <a16:creationId xmlns:a16="http://schemas.microsoft.com/office/drawing/2014/main" id="{8E2F1116-DBF0-A018-3950-72F09E5C8CC4}"/>
            </a:ext>
          </a:extLst>
        </xdr:cNvPr>
        <xdr:cNvSpPr>
          <a:spLocks noChangeShapeType="1"/>
        </xdr:cNvSpPr>
      </xdr:nvSpPr>
      <xdr:spPr bwMode="auto">
        <a:xfrm>
          <a:off x="4886325" y="1266825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95250</xdr:colOff>
      <xdr:row>2</xdr:row>
      <xdr:rowOff>0</xdr:rowOff>
    </xdr:from>
    <xdr:to>
      <xdr:col>31</xdr:col>
      <xdr:colOff>133350</xdr:colOff>
      <xdr:row>3</xdr:row>
      <xdr:rowOff>28575</xdr:rowOff>
    </xdr:to>
    <xdr:sp macro="" textlink="">
      <xdr:nvSpPr>
        <xdr:cNvPr id="4187" name="Line 91">
          <a:extLst>
            <a:ext uri="{FF2B5EF4-FFF2-40B4-BE49-F238E27FC236}">
              <a16:creationId xmlns:a16="http://schemas.microsoft.com/office/drawing/2014/main" id="{E221CFB0-798E-CED1-E191-53A111716ABF}"/>
            </a:ext>
          </a:extLst>
        </xdr:cNvPr>
        <xdr:cNvSpPr>
          <a:spLocks noChangeShapeType="1"/>
        </xdr:cNvSpPr>
      </xdr:nvSpPr>
      <xdr:spPr bwMode="auto">
        <a:xfrm>
          <a:off x="5524500" y="3619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2</xdr:row>
      <xdr:rowOff>0</xdr:rowOff>
    </xdr:from>
    <xdr:to>
      <xdr:col>31</xdr:col>
      <xdr:colOff>133350</xdr:colOff>
      <xdr:row>4</xdr:row>
      <xdr:rowOff>152400</xdr:rowOff>
    </xdr:to>
    <xdr:sp macro="" textlink="">
      <xdr:nvSpPr>
        <xdr:cNvPr id="4161" name="Line 65">
          <a:extLst>
            <a:ext uri="{FF2B5EF4-FFF2-40B4-BE49-F238E27FC236}">
              <a16:creationId xmlns:a16="http://schemas.microsoft.com/office/drawing/2014/main" id="{2990CD28-7BBC-A854-F527-03F8A80AC8A1}"/>
            </a:ext>
          </a:extLst>
        </xdr:cNvPr>
        <xdr:cNvSpPr>
          <a:spLocks noChangeShapeType="1"/>
        </xdr:cNvSpPr>
      </xdr:nvSpPr>
      <xdr:spPr bwMode="auto">
        <a:xfrm>
          <a:off x="5200650" y="3619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</xdr:row>
      <xdr:rowOff>0</xdr:rowOff>
    </xdr:from>
    <xdr:to>
      <xdr:col>31</xdr:col>
      <xdr:colOff>133350</xdr:colOff>
      <xdr:row>5</xdr:row>
      <xdr:rowOff>85725</xdr:rowOff>
    </xdr:to>
    <xdr:sp macro="" textlink="">
      <xdr:nvSpPr>
        <xdr:cNvPr id="4160" name="Line 64">
          <a:extLst>
            <a:ext uri="{FF2B5EF4-FFF2-40B4-BE49-F238E27FC236}">
              <a16:creationId xmlns:a16="http://schemas.microsoft.com/office/drawing/2014/main" id="{CF87CA09-C476-451A-DBB1-3CF18FDFED65}"/>
            </a:ext>
          </a:extLst>
        </xdr:cNvPr>
        <xdr:cNvSpPr>
          <a:spLocks noChangeShapeType="1"/>
        </xdr:cNvSpPr>
      </xdr:nvSpPr>
      <xdr:spPr bwMode="auto">
        <a:xfrm>
          <a:off x="5105400" y="36195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2</xdr:row>
      <xdr:rowOff>0</xdr:rowOff>
    </xdr:from>
    <xdr:to>
      <xdr:col>31</xdr:col>
      <xdr:colOff>133350</xdr:colOff>
      <xdr:row>4</xdr:row>
      <xdr:rowOff>57150</xdr:rowOff>
    </xdr:to>
    <xdr:sp macro="" textlink="">
      <xdr:nvSpPr>
        <xdr:cNvPr id="4162" name="Line 66">
          <a:extLst>
            <a:ext uri="{FF2B5EF4-FFF2-40B4-BE49-F238E27FC236}">
              <a16:creationId xmlns:a16="http://schemas.microsoft.com/office/drawing/2014/main" id="{6487E393-463F-439D-3892-CE5057604A0F}"/>
            </a:ext>
          </a:extLst>
        </xdr:cNvPr>
        <xdr:cNvSpPr>
          <a:spLocks noChangeShapeType="1"/>
        </xdr:cNvSpPr>
      </xdr:nvSpPr>
      <xdr:spPr bwMode="auto">
        <a:xfrm>
          <a:off x="5305425" y="36195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</xdr:row>
      <xdr:rowOff>0</xdr:rowOff>
    </xdr:from>
    <xdr:to>
      <xdr:col>31</xdr:col>
      <xdr:colOff>133350</xdr:colOff>
      <xdr:row>3</xdr:row>
      <xdr:rowOff>123825</xdr:rowOff>
    </xdr:to>
    <xdr:sp macro="" textlink="">
      <xdr:nvSpPr>
        <xdr:cNvPr id="4164" name="Line 68">
          <a:extLst>
            <a:ext uri="{FF2B5EF4-FFF2-40B4-BE49-F238E27FC236}">
              <a16:creationId xmlns:a16="http://schemas.microsoft.com/office/drawing/2014/main" id="{788C1BFF-5C74-3253-9716-3E1D2AF625F8}"/>
            </a:ext>
          </a:extLst>
        </xdr:cNvPr>
        <xdr:cNvSpPr>
          <a:spLocks noChangeShapeType="1"/>
        </xdr:cNvSpPr>
      </xdr:nvSpPr>
      <xdr:spPr bwMode="auto">
        <a:xfrm>
          <a:off x="5410200" y="36195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</xdr:row>
      <xdr:rowOff>0</xdr:rowOff>
    </xdr:from>
    <xdr:to>
      <xdr:col>31</xdr:col>
      <xdr:colOff>133350</xdr:colOff>
      <xdr:row>2</xdr:row>
      <xdr:rowOff>95250</xdr:rowOff>
    </xdr:to>
    <xdr:sp macro="" textlink="">
      <xdr:nvSpPr>
        <xdr:cNvPr id="4163" name="Line 67">
          <a:extLst>
            <a:ext uri="{FF2B5EF4-FFF2-40B4-BE49-F238E27FC236}">
              <a16:creationId xmlns:a16="http://schemas.microsoft.com/office/drawing/2014/main" id="{1CF05CF3-752D-6395-1064-20DC3467B261}"/>
            </a:ext>
          </a:extLst>
        </xdr:cNvPr>
        <xdr:cNvSpPr>
          <a:spLocks noChangeShapeType="1"/>
        </xdr:cNvSpPr>
      </xdr:nvSpPr>
      <xdr:spPr bwMode="auto">
        <a:xfrm>
          <a:off x="5638800" y="36195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</xdr:row>
      <xdr:rowOff>0</xdr:rowOff>
    </xdr:from>
    <xdr:to>
      <xdr:col>31</xdr:col>
      <xdr:colOff>133350</xdr:colOff>
      <xdr:row>6</xdr:row>
      <xdr:rowOff>28575</xdr:rowOff>
    </xdr:to>
    <xdr:sp macro="" textlink="">
      <xdr:nvSpPr>
        <xdr:cNvPr id="4159" name="Line 63">
          <a:extLst>
            <a:ext uri="{FF2B5EF4-FFF2-40B4-BE49-F238E27FC236}">
              <a16:creationId xmlns:a16="http://schemas.microsoft.com/office/drawing/2014/main" id="{3E3D8E6D-F4DC-6E23-268E-4CB42310D8F2}"/>
            </a:ext>
          </a:extLst>
        </xdr:cNvPr>
        <xdr:cNvSpPr>
          <a:spLocks noChangeShapeType="1"/>
        </xdr:cNvSpPr>
      </xdr:nvSpPr>
      <xdr:spPr bwMode="auto">
        <a:xfrm>
          <a:off x="5000625" y="36195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</xdr:row>
      <xdr:rowOff>0</xdr:rowOff>
    </xdr:from>
    <xdr:to>
      <xdr:col>31</xdr:col>
      <xdr:colOff>133350</xdr:colOff>
      <xdr:row>6</xdr:row>
      <xdr:rowOff>123825</xdr:rowOff>
    </xdr:to>
    <xdr:sp macro="" textlink="">
      <xdr:nvSpPr>
        <xdr:cNvPr id="4166" name="Line 70">
          <a:extLst>
            <a:ext uri="{FF2B5EF4-FFF2-40B4-BE49-F238E27FC236}">
              <a16:creationId xmlns:a16="http://schemas.microsoft.com/office/drawing/2014/main" id="{A9F2E187-B498-03F2-F89A-5E6BFBE9A8B0}"/>
            </a:ext>
          </a:extLst>
        </xdr:cNvPr>
        <xdr:cNvSpPr>
          <a:spLocks noChangeShapeType="1"/>
        </xdr:cNvSpPr>
      </xdr:nvSpPr>
      <xdr:spPr bwMode="auto">
        <a:xfrm>
          <a:off x="4886325" y="36195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24</xdr:col>
      <xdr:colOff>0</xdr:colOff>
      <xdr:row>2</xdr:row>
      <xdr:rowOff>76200</xdr:rowOff>
    </xdr:to>
    <xdr:sp macro="" textlink="">
      <xdr:nvSpPr>
        <xdr:cNvPr id="4168" name="Rectangle 72">
          <a:extLst>
            <a:ext uri="{FF2B5EF4-FFF2-40B4-BE49-F238E27FC236}">
              <a16:creationId xmlns:a16="http://schemas.microsoft.com/office/drawing/2014/main" id="{DCDBD2FA-0AA4-7A8C-54B0-3589C4FAE6BE}"/>
            </a:ext>
          </a:extLst>
        </xdr:cNvPr>
        <xdr:cNvSpPr>
          <a:spLocks noChangeArrowheads="1"/>
        </xdr:cNvSpPr>
      </xdr:nvSpPr>
      <xdr:spPr bwMode="auto">
        <a:xfrm>
          <a:off x="0" y="3619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2</xdr:row>
      <xdr:rowOff>123825</xdr:rowOff>
    </xdr:from>
    <xdr:to>
      <xdr:col>24</xdr:col>
      <xdr:colOff>0</xdr:colOff>
      <xdr:row>2</xdr:row>
      <xdr:rowOff>161925</xdr:rowOff>
    </xdr:to>
    <xdr:sp macro="" textlink="">
      <xdr:nvSpPr>
        <xdr:cNvPr id="4169" name="Rectangle 73">
          <a:extLst>
            <a:ext uri="{FF2B5EF4-FFF2-40B4-BE49-F238E27FC236}">
              <a16:creationId xmlns:a16="http://schemas.microsoft.com/office/drawing/2014/main" id="{8D030D02-9FE7-30C0-DD59-A286A0D55080}"/>
            </a:ext>
          </a:extLst>
        </xdr:cNvPr>
        <xdr:cNvSpPr>
          <a:spLocks noChangeArrowheads="1"/>
        </xdr:cNvSpPr>
      </xdr:nvSpPr>
      <xdr:spPr bwMode="auto">
        <a:xfrm>
          <a:off x="19050" y="48577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</xdr:row>
      <xdr:rowOff>47625</xdr:rowOff>
    </xdr:from>
    <xdr:to>
      <xdr:col>24</xdr:col>
      <xdr:colOff>0</xdr:colOff>
      <xdr:row>3</xdr:row>
      <xdr:rowOff>85725</xdr:rowOff>
    </xdr:to>
    <xdr:sp macro="" textlink="">
      <xdr:nvSpPr>
        <xdr:cNvPr id="4170" name="Rectangle 74">
          <a:extLst>
            <a:ext uri="{FF2B5EF4-FFF2-40B4-BE49-F238E27FC236}">
              <a16:creationId xmlns:a16="http://schemas.microsoft.com/office/drawing/2014/main" id="{03FD2A1A-E870-01D3-CC73-BF9FEC572FB3}"/>
            </a:ext>
          </a:extLst>
        </xdr:cNvPr>
        <xdr:cNvSpPr>
          <a:spLocks noChangeArrowheads="1"/>
        </xdr:cNvSpPr>
      </xdr:nvSpPr>
      <xdr:spPr bwMode="auto">
        <a:xfrm>
          <a:off x="0" y="5715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</xdr:row>
      <xdr:rowOff>19050</xdr:rowOff>
    </xdr:from>
    <xdr:ext cx="1885950" cy="238125"/>
    <xdr:sp macro="" textlink="">
      <xdr:nvSpPr>
        <xdr:cNvPr id="4171" name="Text 75">
          <a:extLst>
            <a:ext uri="{FF2B5EF4-FFF2-40B4-BE49-F238E27FC236}">
              <a16:creationId xmlns:a16="http://schemas.microsoft.com/office/drawing/2014/main" id="{C923C30C-0BC5-87EB-2EDE-1D632B74FC51}"/>
            </a:ext>
          </a:extLst>
        </xdr:cNvPr>
        <xdr:cNvSpPr txBox="1">
          <a:spLocks noChangeArrowheads="1"/>
        </xdr:cNvSpPr>
      </xdr:nvSpPr>
      <xdr:spPr bwMode="auto">
        <a:xfrm>
          <a:off x="0" y="381000"/>
          <a:ext cx="1885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 (Parlament)</a:t>
          </a:r>
        </a:p>
      </xdr:txBody>
    </xdr:sp>
    <xdr:clientData/>
  </xdr:oneCellAnchor>
  <xdr:twoCellAnchor editAs="oneCell">
    <xdr:from>
      <xdr:col>29</xdr:col>
      <xdr:colOff>76200</xdr:colOff>
      <xdr:row>8</xdr:row>
      <xdr:rowOff>57150</xdr:rowOff>
    </xdr:from>
    <xdr:to>
      <xdr:col>31</xdr:col>
      <xdr:colOff>85725</xdr:colOff>
      <xdr:row>10</xdr:row>
      <xdr:rowOff>66675</xdr:rowOff>
    </xdr:to>
    <xdr:pic>
      <xdr:nvPicPr>
        <xdr:cNvPr id="4181" name="Bild 85">
          <a:extLst>
            <a:ext uri="{FF2B5EF4-FFF2-40B4-BE49-F238E27FC236}">
              <a16:creationId xmlns:a16="http://schemas.microsoft.com/office/drawing/2014/main" id="{94D43802-2B20-77EC-4F06-71AB03FE02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13239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24</xdr:col>
      <xdr:colOff>0</xdr:colOff>
      <xdr:row>8</xdr:row>
      <xdr:rowOff>76200</xdr:rowOff>
    </xdr:to>
    <xdr:sp macro="" textlink="">
      <xdr:nvSpPr>
        <xdr:cNvPr id="4197" name="Rectangle 101">
          <a:extLst>
            <a:ext uri="{FF2B5EF4-FFF2-40B4-BE49-F238E27FC236}">
              <a16:creationId xmlns:a16="http://schemas.microsoft.com/office/drawing/2014/main" id="{C936E5C5-1A3A-EC63-FAD3-9307E7CCDDC1}"/>
            </a:ext>
          </a:extLst>
        </xdr:cNvPr>
        <xdr:cNvSpPr>
          <a:spLocks noChangeArrowheads="1"/>
        </xdr:cNvSpPr>
      </xdr:nvSpPr>
      <xdr:spPr bwMode="auto">
        <a:xfrm>
          <a:off x="0" y="12668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8</xdr:row>
      <xdr:rowOff>123825</xdr:rowOff>
    </xdr:from>
    <xdr:to>
      <xdr:col>24</xdr:col>
      <xdr:colOff>0</xdr:colOff>
      <xdr:row>8</xdr:row>
      <xdr:rowOff>161925</xdr:rowOff>
    </xdr:to>
    <xdr:sp macro="" textlink="">
      <xdr:nvSpPr>
        <xdr:cNvPr id="4198" name="Rectangle 102">
          <a:extLst>
            <a:ext uri="{FF2B5EF4-FFF2-40B4-BE49-F238E27FC236}">
              <a16:creationId xmlns:a16="http://schemas.microsoft.com/office/drawing/2014/main" id="{D3C02700-001E-A617-850E-B46E3A7E47EC}"/>
            </a:ext>
          </a:extLst>
        </xdr:cNvPr>
        <xdr:cNvSpPr>
          <a:spLocks noChangeArrowheads="1"/>
        </xdr:cNvSpPr>
      </xdr:nvSpPr>
      <xdr:spPr bwMode="auto">
        <a:xfrm>
          <a:off x="19050" y="1390650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9</xdr:row>
      <xdr:rowOff>47625</xdr:rowOff>
    </xdr:from>
    <xdr:to>
      <xdr:col>24</xdr:col>
      <xdr:colOff>0</xdr:colOff>
      <xdr:row>9</xdr:row>
      <xdr:rowOff>85725</xdr:rowOff>
    </xdr:to>
    <xdr:sp macro="" textlink="">
      <xdr:nvSpPr>
        <xdr:cNvPr id="4199" name="Rectangle 103">
          <a:extLst>
            <a:ext uri="{FF2B5EF4-FFF2-40B4-BE49-F238E27FC236}">
              <a16:creationId xmlns:a16="http://schemas.microsoft.com/office/drawing/2014/main" id="{B6DF0B7C-E029-C83F-6619-EB82A4778E98}"/>
            </a:ext>
          </a:extLst>
        </xdr:cNvPr>
        <xdr:cNvSpPr>
          <a:spLocks noChangeArrowheads="1"/>
        </xdr:cNvSpPr>
      </xdr:nvSpPr>
      <xdr:spPr bwMode="auto">
        <a:xfrm>
          <a:off x="0" y="14763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8</xdr:row>
      <xdr:rowOff>19050</xdr:rowOff>
    </xdr:from>
    <xdr:ext cx="1400175" cy="238125"/>
    <xdr:sp macro="" textlink="">
      <xdr:nvSpPr>
        <xdr:cNvPr id="4200" name="Text 104">
          <a:extLst>
            <a:ext uri="{FF2B5EF4-FFF2-40B4-BE49-F238E27FC236}">
              <a16:creationId xmlns:a16="http://schemas.microsoft.com/office/drawing/2014/main" id="{DB7FC7F9-0A0D-0727-8CEE-843E644E8D43}"/>
            </a:ext>
          </a:extLst>
        </xdr:cNvPr>
        <xdr:cNvSpPr txBox="1">
          <a:spLocks noChangeArrowheads="1"/>
        </xdr:cNvSpPr>
      </xdr:nvSpPr>
      <xdr:spPr bwMode="auto">
        <a:xfrm>
          <a:off x="0" y="1285875"/>
          <a:ext cx="14001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</a:p>
      </xdr:txBody>
    </xdr:sp>
    <xdr:clientData/>
  </xdr:oneCellAnchor>
  <xdr:twoCellAnchor editAs="oneCell">
    <xdr:from>
      <xdr:col>30</xdr:col>
      <xdr:colOff>95250</xdr:colOff>
      <xdr:row>14</xdr:row>
      <xdr:rowOff>0</xdr:rowOff>
    </xdr:from>
    <xdr:to>
      <xdr:col>31</xdr:col>
      <xdr:colOff>133350</xdr:colOff>
      <xdr:row>15</xdr:row>
      <xdr:rowOff>28575</xdr:rowOff>
    </xdr:to>
    <xdr:sp macro="" textlink="">
      <xdr:nvSpPr>
        <xdr:cNvPr id="4202" name="Line 106">
          <a:extLst>
            <a:ext uri="{FF2B5EF4-FFF2-40B4-BE49-F238E27FC236}">
              <a16:creationId xmlns:a16="http://schemas.microsoft.com/office/drawing/2014/main" id="{2E1F47AF-67A4-1BE3-4F8F-DC2E810230D1}"/>
            </a:ext>
          </a:extLst>
        </xdr:cNvPr>
        <xdr:cNvSpPr>
          <a:spLocks noChangeShapeType="1"/>
        </xdr:cNvSpPr>
      </xdr:nvSpPr>
      <xdr:spPr bwMode="auto">
        <a:xfrm>
          <a:off x="5524500" y="21717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14</xdr:row>
      <xdr:rowOff>0</xdr:rowOff>
    </xdr:from>
    <xdr:to>
      <xdr:col>31</xdr:col>
      <xdr:colOff>133350</xdr:colOff>
      <xdr:row>16</xdr:row>
      <xdr:rowOff>152400</xdr:rowOff>
    </xdr:to>
    <xdr:sp macro="" textlink="">
      <xdr:nvSpPr>
        <xdr:cNvPr id="4203" name="Line 107">
          <a:extLst>
            <a:ext uri="{FF2B5EF4-FFF2-40B4-BE49-F238E27FC236}">
              <a16:creationId xmlns:a16="http://schemas.microsoft.com/office/drawing/2014/main" id="{9CB831BB-B4DD-4638-1359-0E58BC563B05}"/>
            </a:ext>
          </a:extLst>
        </xdr:cNvPr>
        <xdr:cNvSpPr>
          <a:spLocks noChangeShapeType="1"/>
        </xdr:cNvSpPr>
      </xdr:nvSpPr>
      <xdr:spPr bwMode="auto">
        <a:xfrm>
          <a:off x="5200650" y="21717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14</xdr:row>
      <xdr:rowOff>0</xdr:rowOff>
    </xdr:from>
    <xdr:to>
      <xdr:col>31</xdr:col>
      <xdr:colOff>133350</xdr:colOff>
      <xdr:row>17</xdr:row>
      <xdr:rowOff>85725</xdr:rowOff>
    </xdr:to>
    <xdr:sp macro="" textlink="">
      <xdr:nvSpPr>
        <xdr:cNvPr id="4204" name="Line 108">
          <a:extLst>
            <a:ext uri="{FF2B5EF4-FFF2-40B4-BE49-F238E27FC236}">
              <a16:creationId xmlns:a16="http://schemas.microsoft.com/office/drawing/2014/main" id="{5D244BFD-2123-7D8F-A2A8-034BEBE483B4}"/>
            </a:ext>
          </a:extLst>
        </xdr:cNvPr>
        <xdr:cNvSpPr>
          <a:spLocks noChangeShapeType="1"/>
        </xdr:cNvSpPr>
      </xdr:nvSpPr>
      <xdr:spPr bwMode="auto">
        <a:xfrm>
          <a:off x="5105400" y="217170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14</xdr:row>
      <xdr:rowOff>0</xdr:rowOff>
    </xdr:from>
    <xdr:to>
      <xdr:col>31</xdr:col>
      <xdr:colOff>133350</xdr:colOff>
      <xdr:row>16</xdr:row>
      <xdr:rowOff>57150</xdr:rowOff>
    </xdr:to>
    <xdr:sp macro="" textlink="">
      <xdr:nvSpPr>
        <xdr:cNvPr id="4205" name="Line 109">
          <a:extLst>
            <a:ext uri="{FF2B5EF4-FFF2-40B4-BE49-F238E27FC236}">
              <a16:creationId xmlns:a16="http://schemas.microsoft.com/office/drawing/2014/main" id="{1F6B67E7-6764-BA07-224E-584822F785B8}"/>
            </a:ext>
          </a:extLst>
        </xdr:cNvPr>
        <xdr:cNvSpPr>
          <a:spLocks noChangeShapeType="1"/>
        </xdr:cNvSpPr>
      </xdr:nvSpPr>
      <xdr:spPr bwMode="auto">
        <a:xfrm>
          <a:off x="5305425" y="217170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14</xdr:row>
      <xdr:rowOff>0</xdr:rowOff>
    </xdr:from>
    <xdr:to>
      <xdr:col>31</xdr:col>
      <xdr:colOff>133350</xdr:colOff>
      <xdr:row>15</xdr:row>
      <xdr:rowOff>123825</xdr:rowOff>
    </xdr:to>
    <xdr:sp macro="" textlink="">
      <xdr:nvSpPr>
        <xdr:cNvPr id="4206" name="Line 110">
          <a:extLst>
            <a:ext uri="{FF2B5EF4-FFF2-40B4-BE49-F238E27FC236}">
              <a16:creationId xmlns:a16="http://schemas.microsoft.com/office/drawing/2014/main" id="{F27DB870-30E8-2392-5DAD-A457CED7EAD6}"/>
            </a:ext>
          </a:extLst>
        </xdr:cNvPr>
        <xdr:cNvSpPr>
          <a:spLocks noChangeShapeType="1"/>
        </xdr:cNvSpPr>
      </xdr:nvSpPr>
      <xdr:spPr bwMode="auto">
        <a:xfrm>
          <a:off x="5410200" y="217170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14</xdr:row>
      <xdr:rowOff>0</xdr:rowOff>
    </xdr:from>
    <xdr:to>
      <xdr:col>31</xdr:col>
      <xdr:colOff>133350</xdr:colOff>
      <xdr:row>14</xdr:row>
      <xdr:rowOff>95250</xdr:rowOff>
    </xdr:to>
    <xdr:sp macro="" textlink="">
      <xdr:nvSpPr>
        <xdr:cNvPr id="4207" name="Line 111">
          <a:extLst>
            <a:ext uri="{FF2B5EF4-FFF2-40B4-BE49-F238E27FC236}">
              <a16:creationId xmlns:a16="http://schemas.microsoft.com/office/drawing/2014/main" id="{CC19094A-0396-A6D4-2F00-0FBB2F54826B}"/>
            </a:ext>
          </a:extLst>
        </xdr:cNvPr>
        <xdr:cNvSpPr>
          <a:spLocks noChangeShapeType="1"/>
        </xdr:cNvSpPr>
      </xdr:nvSpPr>
      <xdr:spPr bwMode="auto">
        <a:xfrm>
          <a:off x="5638800" y="217170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14</xdr:row>
      <xdr:rowOff>0</xdr:rowOff>
    </xdr:from>
    <xdr:to>
      <xdr:col>31</xdr:col>
      <xdr:colOff>133350</xdr:colOff>
      <xdr:row>18</xdr:row>
      <xdr:rowOff>28575</xdr:rowOff>
    </xdr:to>
    <xdr:sp macro="" textlink="">
      <xdr:nvSpPr>
        <xdr:cNvPr id="4208" name="Line 112">
          <a:extLst>
            <a:ext uri="{FF2B5EF4-FFF2-40B4-BE49-F238E27FC236}">
              <a16:creationId xmlns:a16="http://schemas.microsoft.com/office/drawing/2014/main" id="{617CEB06-1911-558D-485C-0503A0A2055C}"/>
            </a:ext>
          </a:extLst>
        </xdr:cNvPr>
        <xdr:cNvSpPr>
          <a:spLocks noChangeShapeType="1"/>
        </xdr:cNvSpPr>
      </xdr:nvSpPr>
      <xdr:spPr bwMode="auto">
        <a:xfrm>
          <a:off x="5000625" y="217170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14</xdr:row>
      <xdr:rowOff>0</xdr:rowOff>
    </xdr:from>
    <xdr:to>
      <xdr:col>31</xdr:col>
      <xdr:colOff>133350</xdr:colOff>
      <xdr:row>18</xdr:row>
      <xdr:rowOff>123825</xdr:rowOff>
    </xdr:to>
    <xdr:sp macro="" textlink="">
      <xdr:nvSpPr>
        <xdr:cNvPr id="4209" name="Line 113">
          <a:extLst>
            <a:ext uri="{FF2B5EF4-FFF2-40B4-BE49-F238E27FC236}">
              <a16:creationId xmlns:a16="http://schemas.microsoft.com/office/drawing/2014/main" id="{F3449521-95F4-805C-4E88-1269EB649B4B}"/>
            </a:ext>
          </a:extLst>
        </xdr:cNvPr>
        <xdr:cNvSpPr>
          <a:spLocks noChangeShapeType="1"/>
        </xdr:cNvSpPr>
      </xdr:nvSpPr>
      <xdr:spPr bwMode="auto">
        <a:xfrm>
          <a:off x="4886325" y="217170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14</xdr:row>
      <xdr:rowOff>0</xdr:rowOff>
    </xdr:from>
    <xdr:to>
      <xdr:col>24</xdr:col>
      <xdr:colOff>0</xdr:colOff>
      <xdr:row>14</xdr:row>
      <xdr:rowOff>76200</xdr:rowOff>
    </xdr:to>
    <xdr:sp macro="" textlink="">
      <xdr:nvSpPr>
        <xdr:cNvPr id="4210" name="Rectangle 114">
          <a:extLst>
            <a:ext uri="{FF2B5EF4-FFF2-40B4-BE49-F238E27FC236}">
              <a16:creationId xmlns:a16="http://schemas.microsoft.com/office/drawing/2014/main" id="{D2B88F52-DBB3-F177-31F0-F5290C1C6D80}"/>
            </a:ext>
          </a:extLst>
        </xdr:cNvPr>
        <xdr:cNvSpPr>
          <a:spLocks noChangeArrowheads="1"/>
        </xdr:cNvSpPr>
      </xdr:nvSpPr>
      <xdr:spPr bwMode="auto">
        <a:xfrm>
          <a:off x="0" y="21717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14</xdr:row>
      <xdr:rowOff>123825</xdr:rowOff>
    </xdr:from>
    <xdr:to>
      <xdr:col>24</xdr:col>
      <xdr:colOff>0</xdr:colOff>
      <xdr:row>14</xdr:row>
      <xdr:rowOff>161925</xdr:rowOff>
    </xdr:to>
    <xdr:sp macro="" textlink="">
      <xdr:nvSpPr>
        <xdr:cNvPr id="4211" name="Rectangle 115">
          <a:extLst>
            <a:ext uri="{FF2B5EF4-FFF2-40B4-BE49-F238E27FC236}">
              <a16:creationId xmlns:a16="http://schemas.microsoft.com/office/drawing/2014/main" id="{4B8BCBAB-289A-D432-91A0-751E08B3A180}"/>
            </a:ext>
          </a:extLst>
        </xdr:cNvPr>
        <xdr:cNvSpPr>
          <a:spLocks noChangeArrowheads="1"/>
        </xdr:cNvSpPr>
      </xdr:nvSpPr>
      <xdr:spPr bwMode="auto">
        <a:xfrm>
          <a:off x="19050" y="229552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15</xdr:row>
      <xdr:rowOff>47625</xdr:rowOff>
    </xdr:from>
    <xdr:to>
      <xdr:col>24</xdr:col>
      <xdr:colOff>0</xdr:colOff>
      <xdr:row>15</xdr:row>
      <xdr:rowOff>85725</xdr:rowOff>
    </xdr:to>
    <xdr:sp macro="" textlink="">
      <xdr:nvSpPr>
        <xdr:cNvPr id="4212" name="Rectangle 116">
          <a:extLst>
            <a:ext uri="{FF2B5EF4-FFF2-40B4-BE49-F238E27FC236}">
              <a16:creationId xmlns:a16="http://schemas.microsoft.com/office/drawing/2014/main" id="{3C49CBB1-A054-3551-4FCC-7C175A0C0972}"/>
            </a:ext>
          </a:extLst>
        </xdr:cNvPr>
        <xdr:cNvSpPr>
          <a:spLocks noChangeArrowheads="1"/>
        </xdr:cNvSpPr>
      </xdr:nvSpPr>
      <xdr:spPr bwMode="auto">
        <a:xfrm>
          <a:off x="0" y="23812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14</xdr:row>
      <xdr:rowOff>19050</xdr:rowOff>
    </xdr:from>
    <xdr:ext cx="1266825" cy="238125"/>
    <xdr:sp macro="" textlink="">
      <xdr:nvSpPr>
        <xdr:cNvPr id="4213" name="Text 117">
          <a:extLst>
            <a:ext uri="{FF2B5EF4-FFF2-40B4-BE49-F238E27FC236}">
              <a16:creationId xmlns:a16="http://schemas.microsoft.com/office/drawing/2014/main" id="{784BE069-CEAF-8879-658E-85198B8B1DC7}"/>
            </a:ext>
          </a:extLst>
        </xdr:cNvPr>
        <xdr:cNvSpPr txBox="1">
          <a:spLocks noChangeArrowheads="1"/>
        </xdr:cNvSpPr>
      </xdr:nvSpPr>
      <xdr:spPr bwMode="auto">
        <a:xfrm>
          <a:off x="0" y="2190750"/>
          <a:ext cx="126682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</a:p>
      </xdr:txBody>
    </xdr:sp>
    <xdr:clientData/>
  </xdr:oneCellAnchor>
  <xdr:twoCellAnchor editAs="oneCell">
    <xdr:from>
      <xdr:col>30</xdr:col>
      <xdr:colOff>104775</xdr:colOff>
      <xdr:row>38</xdr:row>
      <xdr:rowOff>0</xdr:rowOff>
    </xdr:from>
    <xdr:to>
      <xdr:col>31</xdr:col>
      <xdr:colOff>142875</xdr:colOff>
      <xdr:row>39</xdr:row>
      <xdr:rowOff>28575</xdr:rowOff>
    </xdr:to>
    <xdr:sp macro="" textlink="">
      <xdr:nvSpPr>
        <xdr:cNvPr id="4215" name="Line 119">
          <a:extLst>
            <a:ext uri="{FF2B5EF4-FFF2-40B4-BE49-F238E27FC236}">
              <a16:creationId xmlns:a16="http://schemas.microsoft.com/office/drawing/2014/main" id="{E7868D05-01F7-0B8A-F521-CCD6D19ABD79}"/>
            </a:ext>
          </a:extLst>
        </xdr:cNvPr>
        <xdr:cNvSpPr>
          <a:spLocks noChangeShapeType="1"/>
        </xdr:cNvSpPr>
      </xdr:nvSpPr>
      <xdr:spPr bwMode="auto">
        <a:xfrm>
          <a:off x="5534025" y="579120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38</xdr:row>
      <xdr:rowOff>0</xdr:rowOff>
    </xdr:from>
    <xdr:to>
      <xdr:col>31</xdr:col>
      <xdr:colOff>142875</xdr:colOff>
      <xdr:row>40</xdr:row>
      <xdr:rowOff>152400</xdr:rowOff>
    </xdr:to>
    <xdr:sp macro="" textlink="">
      <xdr:nvSpPr>
        <xdr:cNvPr id="4216" name="Line 120">
          <a:extLst>
            <a:ext uri="{FF2B5EF4-FFF2-40B4-BE49-F238E27FC236}">
              <a16:creationId xmlns:a16="http://schemas.microsoft.com/office/drawing/2014/main" id="{64A519DB-B5A4-1A24-87FB-FD332B46D717}"/>
            </a:ext>
          </a:extLst>
        </xdr:cNvPr>
        <xdr:cNvSpPr>
          <a:spLocks noChangeShapeType="1"/>
        </xdr:cNvSpPr>
      </xdr:nvSpPr>
      <xdr:spPr bwMode="auto">
        <a:xfrm>
          <a:off x="5210175" y="579120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38</xdr:row>
      <xdr:rowOff>0</xdr:rowOff>
    </xdr:from>
    <xdr:to>
      <xdr:col>31</xdr:col>
      <xdr:colOff>142875</xdr:colOff>
      <xdr:row>41</xdr:row>
      <xdr:rowOff>85725</xdr:rowOff>
    </xdr:to>
    <xdr:sp macro="" textlink="">
      <xdr:nvSpPr>
        <xdr:cNvPr id="4217" name="Line 121">
          <a:extLst>
            <a:ext uri="{FF2B5EF4-FFF2-40B4-BE49-F238E27FC236}">
              <a16:creationId xmlns:a16="http://schemas.microsoft.com/office/drawing/2014/main" id="{A2F0CDB5-4326-1D07-F3CF-B6887E2E6ED2}"/>
            </a:ext>
          </a:extLst>
        </xdr:cNvPr>
        <xdr:cNvSpPr>
          <a:spLocks noChangeShapeType="1"/>
        </xdr:cNvSpPr>
      </xdr:nvSpPr>
      <xdr:spPr bwMode="auto">
        <a:xfrm>
          <a:off x="5105400" y="579120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38</xdr:row>
      <xdr:rowOff>0</xdr:rowOff>
    </xdr:from>
    <xdr:to>
      <xdr:col>31</xdr:col>
      <xdr:colOff>142875</xdr:colOff>
      <xdr:row>40</xdr:row>
      <xdr:rowOff>66675</xdr:rowOff>
    </xdr:to>
    <xdr:sp macro="" textlink="">
      <xdr:nvSpPr>
        <xdr:cNvPr id="4218" name="Line 122">
          <a:extLst>
            <a:ext uri="{FF2B5EF4-FFF2-40B4-BE49-F238E27FC236}">
              <a16:creationId xmlns:a16="http://schemas.microsoft.com/office/drawing/2014/main" id="{1B379974-B840-6C8F-6178-0C0676009B11}"/>
            </a:ext>
          </a:extLst>
        </xdr:cNvPr>
        <xdr:cNvSpPr>
          <a:spLocks noChangeShapeType="1"/>
        </xdr:cNvSpPr>
      </xdr:nvSpPr>
      <xdr:spPr bwMode="auto">
        <a:xfrm>
          <a:off x="5314950" y="579120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38</xdr:row>
      <xdr:rowOff>0</xdr:rowOff>
    </xdr:from>
    <xdr:to>
      <xdr:col>31</xdr:col>
      <xdr:colOff>142875</xdr:colOff>
      <xdr:row>39</xdr:row>
      <xdr:rowOff>123825</xdr:rowOff>
    </xdr:to>
    <xdr:sp macro="" textlink="">
      <xdr:nvSpPr>
        <xdr:cNvPr id="4219" name="Line 123">
          <a:extLst>
            <a:ext uri="{FF2B5EF4-FFF2-40B4-BE49-F238E27FC236}">
              <a16:creationId xmlns:a16="http://schemas.microsoft.com/office/drawing/2014/main" id="{A96F2C89-3C36-014E-CD4D-4EFC6C67C703}"/>
            </a:ext>
          </a:extLst>
        </xdr:cNvPr>
        <xdr:cNvSpPr>
          <a:spLocks noChangeShapeType="1"/>
        </xdr:cNvSpPr>
      </xdr:nvSpPr>
      <xdr:spPr bwMode="auto">
        <a:xfrm>
          <a:off x="5410200" y="579120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38</xdr:row>
      <xdr:rowOff>0</xdr:rowOff>
    </xdr:from>
    <xdr:to>
      <xdr:col>31</xdr:col>
      <xdr:colOff>142875</xdr:colOff>
      <xdr:row>38</xdr:row>
      <xdr:rowOff>104775</xdr:rowOff>
    </xdr:to>
    <xdr:sp macro="" textlink="">
      <xdr:nvSpPr>
        <xdr:cNvPr id="4220" name="Line 124">
          <a:extLst>
            <a:ext uri="{FF2B5EF4-FFF2-40B4-BE49-F238E27FC236}">
              <a16:creationId xmlns:a16="http://schemas.microsoft.com/office/drawing/2014/main" id="{2D313F95-80BE-8C2F-4926-36C3BD9418A3}"/>
            </a:ext>
          </a:extLst>
        </xdr:cNvPr>
        <xdr:cNvSpPr>
          <a:spLocks noChangeShapeType="1"/>
        </xdr:cNvSpPr>
      </xdr:nvSpPr>
      <xdr:spPr bwMode="auto">
        <a:xfrm>
          <a:off x="5638800" y="579120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38</xdr:row>
      <xdr:rowOff>0</xdr:rowOff>
    </xdr:from>
    <xdr:to>
      <xdr:col>31</xdr:col>
      <xdr:colOff>142875</xdr:colOff>
      <xdr:row>42</xdr:row>
      <xdr:rowOff>28575</xdr:rowOff>
    </xdr:to>
    <xdr:sp macro="" textlink="">
      <xdr:nvSpPr>
        <xdr:cNvPr id="4221" name="Line 125">
          <a:extLst>
            <a:ext uri="{FF2B5EF4-FFF2-40B4-BE49-F238E27FC236}">
              <a16:creationId xmlns:a16="http://schemas.microsoft.com/office/drawing/2014/main" id="{F86BD30F-6F98-F614-DE3B-F9EE62EB4999}"/>
            </a:ext>
          </a:extLst>
        </xdr:cNvPr>
        <xdr:cNvSpPr>
          <a:spLocks noChangeShapeType="1"/>
        </xdr:cNvSpPr>
      </xdr:nvSpPr>
      <xdr:spPr bwMode="auto">
        <a:xfrm>
          <a:off x="5000625" y="579120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38</xdr:row>
      <xdr:rowOff>0</xdr:rowOff>
    </xdr:from>
    <xdr:to>
      <xdr:col>31</xdr:col>
      <xdr:colOff>142875</xdr:colOff>
      <xdr:row>42</xdr:row>
      <xdr:rowOff>123825</xdr:rowOff>
    </xdr:to>
    <xdr:sp macro="" textlink="">
      <xdr:nvSpPr>
        <xdr:cNvPr id="4222" name="Line 126">
          <a:extLst>
            <a:ext uri="{FF2B5EF4-FFF2-40B4-BE49-F238E27FC236}">
              <a16:creationId xmlns:a16="http://schemas.microsoft.com/office/drawing/2014/main" id="{99A87ABA-CAED-D8C7-EB1B-01F93D46E57B}"/>
            </a:ext>
          </a:extLst>
        </xdr:cNvPr>
        <xdr:cNvSpPr>
          <a:spLocks noChangeShapeType="1"/>
        </xdr:cNvSpPr>
      </xdr:nvSpPr>
      <xdr:spPr bwMode="auto">
        <a:xfrm>
          <a:off x="4886325" y="579120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38</xdr:row>
      <xdr:rowOff>0</xdr:rowOff>
    </xdr:from>
    <xdr:to>
      <xdr:col>24</xdr:col>
      <xdr:colOff>0</xdr:colOff>
      <xdr:row>38</xdr:row>
      <xdr:rowOff>76200</xdr:rowOff>
    </xdr:to>
    <xdr:sp macro="" textlink="">
      <xdr:nvSpPr>
        <xdr:cNvPr id="4223" name="Rectangle 127">
          <a:extLst>
            <a:ext uri="{FF2B5EF4-FFF2-40B4-BE49-F238E27FC236}">
              <a16:creationId xmlns:a16="http://schemas.microsoft.com/office/drawing/2014/main" id="{EC583296-00A5-71A9-91DE-FB1BC2F3AE87}"/>
            </a:ext>
          </a:extLst>
        </xdr:cNvPr>
        <xdr:cNvSpPr>
          <a:spLocks noChangeArrowheads="1"/>
        </xdr:cNvSpPr>
      </xdr:nvSpPr>
      <xdr:spPr bwMode="auto">
        <a:xfrm>
          <a:off x="0" y="579120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38</xdr:row>
      <xdr:rowOff>123825</xdr:rowOff>
    </xdr:from>
    <xdr:to>
      <xdr:col>24</xdr:col>
      <xdr:colOff>0</xdr:colOff>
      <xdr:row>39</xdr:row>
      <xdr:rowOff>0</xdr:rowOff>
    </xdr:to>
    <xdr:sp macro="" textlink="">
      <xdr:nvSpPr>
        <xdr:cNvPr id="4224" name="Rectangle 128">
          <a:extLst>
            <a:ext uri="{FF2B5EF4-FFF2-40B4-BE49-F238E27FC236}">
              <a16:creationId xmlns:a16="http://schemas.microsoft.com/office/drawing/2014/main" id="{D685B667-0449-D4D2-3440-894D42ACCF23}"/>
            </a:ext>
          </a:extLst>
        </xdr:cNvPr>
        <xdr:cNvSpPr>
          <a:spLocks noChangeArrowheads="1"/>
        </xdr:cNvSpPr>
      </xdr:nvSpPr>
      <xdr:spPr bwMode="auto">
        <a:xfrm>
          <a:off x="28575" y="591502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39</xdr:row>
      <xdr:rowOff>47625</xdr:rowOff>
    </xdr:from>
    <xdr:to>
      <xdr:col>24</xdr:col>
      <xdr:colOff>0</xdr:colOff>
      <xdr:row>39</xdr:row>
      <xdr:rowOff>85725</xdr:rowOff>
    </xdr:to>
    <xdr:sp macro="" textlink="">
      <xdr:nvSpPr>
        <xdr:cNvPr id="4225" name="Rectangle 129">
          <a:extLst>
            <a:ext uri="{FF2B5EF4-FFF2-40B4-BE49-F238E27FC236}">
              <a16:creationId xmlns:a16="http://schemas.microsoft.com/office/drawing/2014/main" id="{86535338-0FAC-A71E-47C1-633C5D2AD5E0}"/>
            </a:ext>
          </a:extLst>
        </xdr:cNvPr>
        <xdr:cNvSpPr>
          <a:spLocks noChangeArrowheads="1"/>
        </xdr:cNvSpPr>
      </xdr:nvSpPr>
      <xdr:spPr bwMode="auto">
        <a:xfrm>
          <a:off x="0" y="600075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38</xdr:row>
      <xdr:rowOff>19050</xdr:rowOff>
    </xdr:from>
    <xdr:ext cx="1219200" cy="238125"/>
    <xdr:sp macro="" textlink="">
      <xdr:nvSpPr>
        <xdr:cNvPr id="4226" name="Text 130">
          <a:extLst>
            <a:ext uri="{FF2B5EF4-FFF2-40B4-BE49-F238E27FC236}">
              <a16:creationId xmlns:a16="http://schemas.microsoft.com/office/drawing/2014/main" id="{472D496A-BA9E-1990-28B5-525DE2049399}"/>
            </a:ext>
          </a:extLst>
        </xdr:cNvPr>
        <xdr:cNvSpPr txBox="1">
          <a:spLocks noChangeArrowheads="1"/>
        </xdr:cNvSpPr>
      </xdr:nvSpPr>
      <xdr:spPr bwMode="auto">
        <a:xfrm>
          <a:off x="0" y="5810250"/>
          <a:ext cx="12192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</a:p>
      </xdr:txBody>
    </xdr:sp>
    <xdr:clientData/>
  </xdr:oneCellAnchor>
  <xdr:twoCellAnchor editAs="oneCell">
    <xdr:from>
      <xdr:col>30</xdr:col>
      <xdr:colOff>104775</xdr:colOff>
      <xdr:row>44</xdr:row>
      <xdr:rowOff>0</xdr:rowOff>
    </xdr:from>
    <xdr:to>
      <xdr:col>31</xdr:col>
      <xdr:colOff>142875</xdr:colOff>
      <xdr:row>45</xdr:row>
      <xdr:rowOff>28575</xdr:rowOff>
    </xdr:to>
    <xdr:sp macro="" textlink="">
      <xdr:nvSpPr>
        <xdr:cNvPr id="4228" name="Line 132">
          <a:extLst>
            <a:ext uri="{FF2B5EF4-FFF2-40B4-BE49-F238E27FC236}">
              <a16:creationId xmlns:a16="http://schemas.microsoft.com/office/drawing/2014/main" id="{E61ED3AA-5314-076A-93F6-8ECF099A29EC}"/>
            </a:ext>
          </a:extLst>
        </xdr:cNvPr>
        <xdr:cNvSpPr>
          <a:spLocks noChangeShapeType="1"/>
        </xdr:cNvSpPr>
      </xdr:nvSpPr>
      <xdr:spPr bwMode="auto">
        <a:xfrm>
          <a:off x="5534025" y="66960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44</xdr:row>
      <xdr:rowOff>0</xdr:rowOff>
    </xdr:from>
    <xdr:to>
      <xdr:col>31</xdr:col>
      <xdr:colOff>142875</xdr:colOff>
      <xdr:row>46</xdr:row>
      <xdr:rowOff>152400</xdr:rowOff>
    </xdr:to>
    <xdr:sp macro="" textlink="">
      <xdr:nvSpPr>
        <xdr:cNvPr id="4229" name="Line 133">
          <a:extLst>
            <a:ext uri="{FF2B5EF4-FFF2-40B4-BE49-F238E27FC236}">
              <a16:creationId xmlns:a16="http://schemas.microsoft.com/office/drawing/2014/main" id="{C88D0220-04E7-DD90-2BA8-06D90BD29B88}"/>
            </a:ext>
          </a:extLst>
        </xdr:cNvPr>
        <xdr:cNvSpPr>
          <a:spLocks noChangeShapeType="1"/>
        </xdr:cNvSpPr>
      </xdr:nvSpPr>
      <xdr:spPr bwMode="auto">
        <a:xfrm>
          <a:off x="5210175" y="66960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44</xdr:row>
      <xdr:rowOff>0</xdr:rowOff>
    </xdr:from>
    <xdr:to>
      <xdr:col>31</xdr:col>
      <xdr:colOff>142875</xdr:colOff>
      <xdr:row>47</xdr:row>
      <xdr:rowOff>85725</xdr:rowOff>
    </xdr:to>
    <xdr:sp macro="" textlink="">
      <xdr:nvSpPr>
        <xdr:cNvPr id="4230" name="Line 134">
          <a:extLst>
            <a:ext uri="{FF2B5EF4-FFF2-40B4-BE49-F238E27FC236}">
              <a16:creationId xmlns:a16="http://schemas.microsoft.com/office/drawing/2014/main" id="{CDE7D05B-D409-5FF5-9743-1C75DBAF544F}"/>
            </a:ext>
          </a:extLst>
        </xdr:cNvPr>
        <xdr:cNvSpPr>
          <a:spLocks noChangeShapeType="1"/>
        </xdr:cNvSpPr>
      </xdr:nvSpPr>
      <xdr:spPr bwMode="auto">
        <a:xfrm>
          <a:off x="5105400" y="669607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44</xdr:row>
      <xdr:rowOff>0</xdr:rowOff>
    </xdr:from>
    <xdr:to>
      <xdr:col>31</xdr:col>
      <xdr:colOff>142875</xdr:colOff>
      <xdr:row>46</xdr:row>
      <xdr:rowOff>66675</xdr:rowOff>
    </xdr:to>
    <xdr:sp macro="" textlink="">
      <xdr:nvSpPr>
        <xdr:cNvPr id="4231" name="Line 135">
          <a:extLst>
            <a:ext uri="{FF2B5EF4-FFF2-40B4-BE49-F238E27FC236}">
              <a16:creationId xmlns:a16="http://schemas.microsoft.com/office/drawing/2014/main" id="{731E1000-B253-DA70-481F-2E2E8DD3EF23}"/>
            </a:ext>
          </a:extLst>
        </xdr:cNvPr>
        <xdr:cNvSpPr>
          <a:spLocks noChangeShapeType="1"/>
        </xdr:cNvSpPr>
      </xdr:nvSpPr>
      <xdr:spPr bwMode="auto">
        <a:xfrm>
          <a:off x="5314950" y="669607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44</xdr:row>
      <xdr:rowOff>0</xdr:rowOff>
    </xdr:from>
    <xdr:to>
      <xdr:col>31</xdr:col>
      <xdr:colOff>142875</xdr:colOff>
      <xdr:row>45</xdr:row>
      <xdr:rowOff>123825</xdr:rowOff>
    </xdr:to>
    <xdr:sp macro="" textlink="">
      <xdr:nvSpPr>
        <xdr:cNvPr id="4232" name="Line 136">
          <a:extLst>
            <a:ext uri="{FF2B5EF4-FFF2-40B4-BE49-F238E27FC236}">
              <a16:creationId xmlns:a16="http://schemas.microsoft.com/office/drawing/2014/main" id="{E122FD51-09A9-ABE1-668F-2D345D86B20C}"/>
            </a:ext>
          </a:extLst>
        </xdr:cNvPr>
        <xdr:cNvSpPr>
          <a:spLocks noChangeShapeType="1"/>
        </xdr:cNvSpPr>
      </xdr:nvSpPr>
      <xdr:spPr bwMode="auto">
        <a:xfrm>
          <a:off x="5410200" y="669607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44</xdr:row>
      <xdr:rowOff>0</xdr:rowOff>
    </xdr:from>
    <xdr:to>
      <xdr:col>31</xdr:col>
      <xdr:colOff>142875</xdr:colOff>
      <xdr:row>44</xdr:row>
      <xdr:rowOff>104775</xdr:rowOff>
    </xdr:to>
    <xdr:sp macro="" textlink="">
      <xdr:nvSpPr>
        <xdr:cNvPr id="4233" name="Line 137">
          <a:extLst>
            <a:ext uri="{FF2B5EF4-FFF2-40B4-BE49-F238E27FC236}">
              <a16:creationId xmlns:a16="http://schemas.microsoft.com/office/drawing/2014/main" id="{41326D88-E55C-16D7-8F94-9CF20094BB08}"/>
            </a:ext>
          </a:extLst>
        </xdr:cNvPr>
        <xdr:cNvSpPr>
          <a:spLocks noChangeShapeType="1"/>
        </xdr:cNvSpPr>
      </xdr:nvSpPr>
      <xdr:spPr bwMode="auto">
        <a:xfrm>
          <a:off x="5638800" y="669607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44</xdr:row>
      <xdr:rowOff>0</xdr:rowOff>
    </xdr:from>
    <xdr:to>
      <xdr:col>31</xdr:col>
      <xdr:colOff>142875</xdr:colOff>
      <xdr:row>48</xdr:row>
      <xdr:rowOff>28575</xdr:rowOff>
    </xdr:to>
    <xdr:sp macro="" textlink="">
      <xdr:nvSpPr>
        <xdr:cNvPr id="4234" name="Line 138">
          <a:extLst>
            <a:ext uri="{FF2B5EF4-FFF2-40B4-BE49-F238E27FC236}">
              <a16:creationId xmlns:a16="http://schemas.microsoft.com/office/drawing/2014/main" id="{FA57F0C1-F1DA-D991-CCCC-D8A8E7DB53C4}"/>
            </a:ext>
          </a:extLst>
        </xdr:cNvPr>
        <xdr:cNvSpPr>
          <a:spLocks noChangeShapeType="1"/>
        </xdr:cNvSpPr>
      </xdr:nvSpPr>
      <xdr:spPr bwMode="auto">
        <a:xfrm>
          <a:off x="5000625" y="669607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44</xdr:row>
      <xdr:rowOff>0</xdr:rowOff>
    </xdr:from>
    <xdr:to>
      <xdr:col>31</xdr:col>
      <xdr:colOff>142875</xdr:colOff>
      <xdr:row>48</xdr:row>
      <xdr:rowOff>123825</xdr:rowOff>
    </xdr:to>
    <xdr:sp macro="" textlink="">
      <xdr:nvSpPr>
        <xdr:cNvPr id="4235" name="Line 139">
          <a:extLst>
            <a:ext uri="{FF2B5EF4-FFF2-40B4-BE49-F238E27FC236}">
              <a16:creationId xmlns:a16="http://schemas.microsoft.com/office/drawing/2014/main" id="{8EE3AF77-477A-658F-5F31-B8FC921B0249}"/>
            </a:ext>
          </a:extLst>
        </xdr:cNvPr>
        <xdr:cNvSpPr>
          <a:spLocks noChangeShapeType="1"/>
        </xdr:cNvSpPr>
      </xdr:nvSpPr>
      <xdr:spPr bwMode="auto">
        <a:xfrm>
          <a:off x="4886325" y="669607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44</xdr:row>
      <xdr:rowOff>0</xdr:rowOff>
    </xdr:from>
    <xdr:to>
      <xdr:col>24</xdr:col>
      <xdr:colOff>0</xdr:colOff>
      <xdr:row>44</xdr:row>
      <xdr:rowOff>76200</xdr:rowOff>
    </xdr:to>
    <xdr:sp macro="" textlink="">
      <xdr:nvSpPr>
        <xdr:cNvPr id="4236" name="Rectangle 140">
          <a:extLst>
            <a:ext uri="{FF2B5EF4-FFF2-40B4-BE49-F238E27FC236}">
              <a16:creationId xmlns:a16="http://schemas.microsoft.com/office/drawing/2014/main" id="{3D7B79C4-5CB0-60E3-0BE6-7A3B437299D4}"/>
            </a:ext>
          </a:extLst>
        </xdr:cNvPr>
        <xdr:cNvSpPr>
          <a:spLocks noChangeArrowheads="1"/>
        </xdr:cNvSpPr>
      </xdr:nvSpPr>
      <xdr:spPr bwMode="auto">
        <a:xfrm>
          <a:off x="0" y="66960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44</xdr:row>
      <xdr:rowOff>123825</xdr:rowOff>
    </xdr:from>
    <xdr:to>
      <xdr:col>24</xdr:col>
      <xdr:colOff>0</xdr:colOff>
      <xdr:row>45</xdr:row>
      <xdr:rowOff>0</xdr:rowOff>
    </xdr:to>
    <xdr:sp macro="" textlink="">
      <xdr:nvSpPr>
        <xdr:cNvPr id="4237" name="Rectangle 141">
          <a:extLst>
            <a:ext uri="{FF2B5EF4-FFF2-40B4-BE49-F238E27FC236}">
              <a16:creationId xmlns:a16="http://schemas.microsoft.com/office/drawing/2014/main" id="{3E2BCB48-84BB-5528-3566-E9E460A8CBAC}"/>
            </a:ext>
          </a:extLst>
        </xdr:cNvPr>
        <xdr:cNvSpPr>
          <a:spLocks noChangeArrowheads="1"/>
        </xdr:cNvSpPr>
      </xdr:nvSpPr>
      <xdr:spPr bwMode="auto">
        <a:xfrm>
          <a:off x="28575" y="681990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45</xdr:row>
      <xdr:rowOff>47625</xdr:rowOff>
    </xdr:from>
    <xdr:to>
      <xdr:col>24</xdr:col>
      <xdr:colOff>0</xdr:colOff>
      <xdr:row>45</xdr:row>
      <xdr:rowOff>85725</xdr:rowOff>
    </xdr:to>
    <xdr:sp macro="" textlink="">
      <xdr:nvSpPr>
        <xdr:cNvPr id="4238" name="Rectangle 142">
          <a:extLst>
            <a:ext uri="{FF2B5EF4-FFF2-40B4-BE49-F238E27FC236}">
              <a16:creationId xmlns:a16="http://schemas.microsoft.com/office/drawing/2014/main" id="{33A12A32-A15F-40B0-9220-0DFC1560CFFC}"/>
            </a:ext>
          </a:extLst>
        </xdr:cNvPr>
        <xdr:cNvSpPr>
          <a:spLocks noChangeArrowheads="1"/>
        </xdr:cNvSpPr>
      </xdr:nvSpPr>
      <xdr:spPr bwMode="auto">
        <a:xfrm>
          <a:off x="0" y="69056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44</xdr:row>
      <xdr:rowOff>19050</xdr:rowOff>
    </xdr:from>
    <xdr:ext cx="2571750" cy="238125"/>
    <xdr:sp macro="" textlink="">
      <xdr:nvSpPr>
        <xdr:cNvPr id="4239" name="Text 143">
          <a:extLst>
            <a:ext uri="{FF2B5EF4-FFF2-40B4-BE49-F238E27FC236}">
              <a16:creationId xmlns:a16="http://schemas.microsoft.com/office/drawing/2014/main" id="{F98ACE51-F8B5-32FF-4AF4-4FEDF3F694B4}"/>
            </a:ext>
          </a:extLst>
        </xdr:cNvPr>
        <xdr:cNvSpPr txBox="1">
          <a:spLocks noChangeArrowheads="1"/>
        </xdr:cNvSpPr>
      </xdr:nvSpPr>
      <xdr:spPr bwMode="auto">
        <a:xfrm>
          <a:off x="0" y="6715125"/>
          <a:ext cx="25717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Abteilung / Jugend und Sport</a:t>
          </a:r>
        </a:p>
      </xdr:txBody>
    </xdr:sp>
    <xdr:clientData/>
  </xdr:oneCellAnchor>
  <xdr:twoCellAnchor editAs="oneCell">
    <xdr:from>
      <xdr:col>30</xdr:col>
      <xdr:colOff>104775</xdr:colOff>
      <xdr:row>32</xdr:row>
      <xdr:rowOff>0</xdr:rowOff>
    </xdr:from>
    <xdr:to>
      <xdr:col>31</xdr:col>
      <xdr:colOff>142875</xdr:colOff>
      <xdr:row>33</xdr:row>
      <xdr:rowOff>28575</xdr:rowOff>
    </xdr:to>
    <xdr:sp macro="" textlink="">
      <xdr:nvSpPr>
        <xdr:cNvPr id="4241" name="Line 145">
          <a:extLst>
            <a:ext uri="{FF2B5EF4-FFF2-40B4-BE49-F238E27FC236}">
              <a16:creationId xmlns:a16="http://schemas.microsoft.com/office/drawing/2014/main" id="{D336B738-F3D5-DD9A-9268-EEC0D64A88E3}"/>
            </a:ext>
          </a:extLst>
        </xdr:cNvPr>
        <xdr:cNvSpPr>
          <a:spLocks noChangeShapeType="1"/>
        </xdr:cNvSpPr>
      </xdr:nvSpPr>
      <xdr:spPr bwMode="auto">
        <a:xfrm>
          <a:off x="5534025" y="488632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32</xdr:row>
      <xdr:rowOff>0</xdr:rowOff>
    </xdr:from>
    <xdr:to>
      <xdr:col>31</xdr:col>
      <xdr:colOff>142875</xdr:colOff>
      <xdr:row>34</xdr:row>
      <xdr:rowOff>152400</xdr:rowOff>
    </xdr:to>
    <xdr:sp macro="" textlink="">
      <xdr:nvSpPr>
        <xdr:cNvPr id="4242" name="Line 146">
          <a:extLst>
            <a:ext uri="{FF2B5EF4-FFF2-40B4-BE49-F238E27FC236}">
              <a16:creationId xmlns:a16="http://schemas.microsoft.com/office/drawing/2014/main" id="{D66067D1-276A-9B03-E9D1-BAC4144EE1A4}"/>
            </a:ext>
          </a:extLst>
        </xdr:cNvPr>
        <xdr:cNvSpPr>
          <a:spLocks noChangeShapeType="1"/>
        </xdr:cNvSpPr>
      </xdr:nvSpPr>
      <xdr:spPr bwMode="auto">
        <a:xfrm>
          <a:off x="5210175" y="488632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32</xdr:row>
      <xdr:rowOff>0</xdr:rowOff>
    </xdr:from>
    <xdr:to>
      <xdr:col>31</xdr:col>
      <xdr:colOff>142875</xdr:colOff>
      <xdr:row>35</xdr:row>
      <xdr:rowOff>85725</xdr:rowOff>
    </xdr:to>
    <xdr:sp macro="" textlink="">
      <xdr:nvSpPr>
        <xdr:cNvPr id="4243" name="Line 147">
          <a:extLst>
            <a:ext uri="{FF2B5EF4-FFF2-40B4-BE49-F238E27FC236}">
              <a16:creationId xmlns:a16="http://schemas.microsoft.com/office/drawing/2014/main" id="{24F76D18-CFDE-3295-3183-809EE2A0EA6B}"/>
            </a:ext>
          </a:extLst>
        </xdr:cNvPr>
        <xdr:cNvSpPr>
          <a:spLocks noChangeShapeType="1"/>
        </xdr:cNvSpPr>
      </xdr:nvSpPr>
      <xdr:spPr bwMode="auto">
        <a:xfrm>
          <a:off x="5105400" y="488632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32</xdr:row>
      <xdr:rowOff>0</xdr:rowOff>
    </xdr:from>
    <xdr:to>
      <xdr:col>31</xdr:col>
      <xdr:colOff>142875</xdr:colOff>
      <xdr:row>34</xdr:row>
      <xdr:rowOff>66675</xdr:rowOff>
    </xdr:to>
    <xdr:sp macro="" textlink="">
      <xdr:nvSpPr>
        <xdr:cNvPr id="4244" name="Line 148">
          <a:extLst>
            <a:ext uri="{FF2B5EF4-FFF2-40B4-BE49-F238E27FC236}">
              <a16:creationId xmlns:a16="http://schemas.microsoft.com/office/drawing/2014/main" id="{4801497A-43A9-ABF1-8985-D574FE15B259}"/>
            </a:ext>
          </a:extLst>
        </xdr:cNvPr>
        <xdr:cNvSpPr>
          <a:spLocks noChangeShapeType="1"/>
        </xdr:cNvSpPr>
      </xdr:nvSpPr>
      <xdr:spPr bwMode="auto">
        <a:xfrm>
          <a:off x="5314950" y="488632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32</xdr:row>
      <xdr:rowOff>0</xdr:rowOff>
    </xdr:from>
    <xdr:to>
      <xdr:col>31</xdr:col>
      <xdr:colOff>142875</xdr:colOff>
      <xdr:row>33</xdr:row>
      <xdr:rowOff>123825</xdr:rowOff>
    </xdr:to>
    <xdr:sp macro="" textlink="">
      <xdr:nvSpPr>
        <xdr:cNvPr id="4245" name="Line 149">
          <a:extLst>
            <a:ext uri="{FF2B5EF4-FFF2-40B4-BE49-F238E27FC236}">
              <a16:creationId xmlns:a16="http://schemas.microsoft.com/office/drawing/2014/main" id="{20CD6FD7-9977-D576-93AE-A268C76DF5E6}"/>
            </a:ext>
          </a:extLst>
        </xdr:cNvPr>
        <xdr:cNvSpPr>
          <a:spLocks noChangeShapeType="1"/>
        </xdr:cNvSpPr>
      </xdr:nvSpPr>
      <xdr:spPr bwMode="auto">
        <a:xfrm>
          <a:off x="5410200" y="488632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32</xdr:row>
      <xdr:rowOff>0</xdr:rowOff>
    </xdr:from>
    <xdr:to>
      <xdr:col>31</xdr:col>
      <xdr:colOff>142875</xdr:colOff>
      <xdr:row>32</xdr:row>
      <xdr:rowOff>104775</xdr:rowOff>
    </xdr:to>
    <xdr:sp macro="" textlink="">
      <xdr:nvSpPr>
        <xdr:cNvPr id="4246" name="Line 150">
          <a:extLst>
            <a:ext uri="{FF2B5EF4-FFF2-40B4-BE49-F238E27FC236}">
              <a16:creationId xmlns:a16="http://schemas.microsoft.com/office/drawing/2014/main" id="{E956FE85-CE2E-8271-7AE4-C6DA80F5385F}"/>
            </a:ext>
          </a:extLst>
        </xdr:cNvPr>
        <xdr:cNvSpPr>
          <a:spLocks noChangeShapeType="1"/>
        </xdr:cNvSpPr>
      </xdr:nvSpPr>
      <xdr:spPr bwMode="auto">
        <a:xfrm>
          <a:off x="5638800" y="488632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32</xdr:row>
      <xdr:rowOff>0</xdr:rowOff>
    </xdr:from>
    <xdr:to>
      <xdr:col>31</xdr:col>
      <xdr:colOff>142875</xdr:colOff>
      <xdr:row>36</xdr:row>
      <xdr:rowOff>28575</xdr:rowOff>
    </xdr:to>
    <xdr:sp macro="" textlink="">
      <xdr:nvSpPr>
        <xdr:cNvPr id="4247" name="Line 151">
          <a:extLst>
            <a:ext uri="{FF2B5EF4-FFF2-40B4-BE49-F238E27FC236}">
              <a16:creationId xmlns:a16="http://schemas.microsoft.com/office/drawing/2014/main" id="{4A16087E-6B60-9D77-6180-10154048612E}"/>
            </a:ext>
          </a:extLst>
        </xdr:cNvPr>
        <xdr:cNvSpPr>
          <a:spLocks noChangeShapeType="1"/>
        </xdr:cNvSpPr>
      </xdr:nvSpPr>
      <xdr:spPr bwMode="auto">
        <a:xfrm>
          <a:off x="5000625" y="488632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32</xdr:row>
      <xdr:rowOff>0</xdr:rowOff>
    </xdr:from>
    <xdr:to>
      <xdr:col>31</xdr:col>
      <xdr:colOff>142875</xdr:colOff>
      <xdr:row>36</xdr:row>
      <xdr:rowOff>123825</xdr:rowOff>
    </xdr:to>
    <xdr:sp macro="" textlink="">
      <xdr:nvSpPr>
        <xdr:cNvPr id="4248" name="Line 152">
          <a:extLst>
            <a:ext uri="{FF2B5EF4-FFF2-40B4-BE49-F238E27FC236}">
              <a16:creationId xmlns:a16="http://schemas.microsoft.com/office/drawing/2014/main" id="{4FD3F3E7-822C-4D5C-B288-A1268C6A4EFF}"/>
            </a:ext>
          </a:extLst>
        </xdr:cNvPr>
        <xdr:cNvSpPr>
          <a:spLocks noChangeShapeType="1"/>
        </xdr:cNvSpPr>
      </xdr:nvSpPr>
      <xdr:spPr bwMode="auto">
        <a:xfrm>
          <a:off x="4886325" y="488632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32</xdr:row>
      <xdr:rowOff>0</xdr:rowOff>
    </xdr:from>
    <xdr:to>
      <xdr:col>24</xdr:col>
      <xdr:colOff>0</xdr:colOff>
      <xdr:row>32</xdr:row>
      <xdr:rowOff>76200</xdr:rowOff>
    </xdr:to>
    <xdr:sp macro="" textlink="">
      <xdr:nvSpPr>
        <xdr:cNvPr id="4249" name="Rectangle 153">
          <a:extLst>
            <a:ext uri="{FF2B5EF4-FFF2-40B4-BE49-F238E27FC236}">
              <a16:creationId xmlns:a16="http://schemas.microsoft.com/office/drawing/2014/main" id="{A00FD314-2B19-8B80-0500-29598FB0E302}"/>
            </a:ext>
          </a:extLst>
        </xdr:cNvPr>
        <xdr:cNvSpPr>
          <a:spLocks noChangeArrowheads="1"/>
        </xdr:cNvSpPr>
      </xdr:nvSpPr>
      <xdr:spPr bwMode="auto">
        <a:xfrm>
          <a:off x="0" y="488632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32</xdr:row>
      <xdr:rowOff>123825</xdr:rowOff>
    </xdr:from>
    <xdr:to>
      <xdr:col>24</xdr:col>
      <xdr:colOff>0</xdr:colOff>
      <xdr:row>33</xdr:row>
      <xdr:rowOff>0</xdr:rowOff>
    </xdr:to>
    <xdr:sp macro="" textlink="">
      <xdr:nvSpPr>
        <xdr:cNvPr id="4250" name="Rectangle 154">
          <a:extLst>
            <a:ext uri="{FF2B5EF4-FFF2-40B4-BE49-F238E27FC236}">
              <a16:creationId xmlns:a16="http://schemas.microsoft.com/office/drawing/2014/main" id="{10CB57A1-BB11-BA76-C923-71B8A0BB4E07}"/>
            </a:ext>
          </a:extLst>
        </xdr:cNvPr>
        <xdr:cNvSpPr>
          <a:spLocks noChangeArrowheads="1"/>
        </xdr:cNvSpPr>
      </xdr:nvSpPr>
      <xdr:spPr bwMode="auto">
        <a:xfrm>
          <a:off x="28575" y="501015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33</xdr:row>
      <xdr:rowOff>47625</xdr:rowOff>
    </xdr:from>
    <xdr:to>
      <xdr:col>24</xdr:col>
      <xdr:colOff>0</xdr:colOff>
      <xdr:row>33</xdr:row>
      <xdr:rowOff>85725</xdr:rowOff>
    </xdr:to>
    <xdr:sp macro="" textlink="">
      <xdr:nvSpPr>
        <xdr:cNvPr id="4251" name="Rectangle 155">
          <a:extLst>
            <a:ext uri="{FF2B5EF4-FFF2-40B4-BE49-F238E27FC236}">
              <a16:creationId xmlns:a16="http://schemas.microsoft.com/office/drawing/2014/main" id="{515F803E-1EDF-60C5-8E36-F2D78EBC76D1}"/>
            </a:ext>
          </a:extLst>
        </xdr:cNvPr>
        <xdr:cNvSpPr>
          <a:spLocks noChangeArrowheads="1"/>
        </xdr:cNvSpPr>
      </xdr:nvSpPr>
      <xdr:spPr bwMode="auto">
        <a:xfrm>
          <a:off x="0" y="509587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32</xdr:row>
      <xdr:rowOff>19050</xdr:rowOff>
    </xdr:from>
    <xdr:ext cx="2647950" cy="238125"/>
    <xdr:sp macro="" textlink="">
      <xdr:nvSpPr>
        <xdr:cNvPr id="4252" name="Text 156">
          <a:extLst>
            <a:ext uri="{FF2B5EF4-FFF2-40B4-BE49-F238E27FC236}">
              <a16:creationId xmlns:a16="http://schemas.microsoft.com/office/drawing/2014/main" id="{B387E4C4-1340-3FFD-4EF9-1A6AF0D8D5E5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264795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und Umweltabteilung</a:t>
          </a:r>
        </a:p>
      </xdr:txBody>
    </xdr:sp>
    <xdr:clientData/>
  </xdr:oneCellAnchor>
  <xdr:twoCellAnchor editAs="oneCell">
    <xdr:from>
      <xdr:col>30</xdr:col>
      <xdr:colOff>104775</xdr:colOff>
      <xdr:row>26</xdr:row>
      <xdr:rowOff>0</xdr:rowOff>
    </xdr:from>
    <xdr:to>
      <xdr:col>31</xdr:col>
      <xdr:colOff>142875</xdr:colOff>
      <xdr:row>27</xdr:row>
      <xdr:rowOff>28575</xdr:rowOff>
    </xdr:to>
    <xdr:sp macro="" textlink="">
      <xdr:nvSpPr>
        <xdr:cNvPr id="4254" name="Line 158">
          <a:extLst>
            <a:ext uri="{FF2B5EF4-FFF2-40B4-BE49-F238E27FC236}">
              <a16:creationId xmlns:a16="http://schemas.microsoft.com/office/drawing/2014/main" id="{C16E0850-CE76-47BF-FEBE-610DE21BDF37}"/>
            </a:ext>
          </a:extLst>
        </xdr:cNvPr>
        <xdr:cNvSpPr>
          <a:spLocks noChangeShapeType="1"/>
        </xdr:cNvSpPr>
      </xdr:nvSpPr>
      <xdr:spPr bwMode="auto">
        <a:xfrm>
          <a:off x="5534025" y="39814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26</xdr:row>
      <xdr:rowOff>0</xdr:rowOff>
    </xdr:from>
    <xdr:to>
      <xdr:col>31</xdr:col>
      <xdr:colOff>142875</xdr:colOff>
      <xdr:row>28</xdr:row>
      <xdr:rowOff>152400</xdr:rowOff>
    </xdr:to>
    <xdr:sp macro="" textlink="">
      <xdr:nvSpPr>
        <xdr:cNvPr id="4255" name="Line 159">
          <a:extLst>
            <a:ext uri="{FF2B5EF4-FFF2-40B4-BE49-F238E27FC236}">
              <a16:creationId xmlns:a16="http://schemas.microsoft.com/office/drawing/2014/main" id="{6BD2B342-02BD-85FD-4AFF-1C0577570FF5}"/>
            </a:ext>
          </a:extLst>
        </xdr:cNvPr>
        <xdr:cNvSpPr>
          <a:spLocks noChangeShapeType="1"/>
        </xdr:cNvSpPr>
      </xdr:nvSpPr>
      <xdr:spPr bwMode="auto">
        <a:xfrm>
          <a:off x="5210175" y="39814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26</xdr:row>
      <xdr:rowOff>0</xdr:rowOff>
    </xdr:from>
    <xdr:to>
      <xdr:col>31</xdr:col>
      <xdr:colOff>142875</xdr:colOff>
      <xdr:row>29</xdr:row>
      <xdr:rowOff>85725</xdr:rowOff>
    </xdr:to>
    <xdr:sp macro="" textlink="">
      <xdr:nvSpPr>
        <xdr:cNvPr id="4256" name="Line 160">
          <a:extLst>
            <a:ext uri="{FF2B5EF4-FFF2-40B4-BE49-F238E27FC236}">
              <a16:creationId xmlns:a16="http://schemas.microsoft.com/office/drawing/2014/main" id="{01AA219C-786F-F56C-48C3-5E4E0E2CC839}"/>
            </a:ext>
          </a:extLst>
        </xdr:cNvPr>
        <xdr:cNvSpPr>
          <a:spLocks noChangeShapeType="1"/>
        </xdr:cNvSpPr>
      </xdr:nvSpPr>
      <xdr:spPr bwMode="auto">
        <a:xfrm>
          <a:off x="5105400" y="3981450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26</xdr:row>
      <xdr:rowOff>0</xdr:rowOff>
    </xdr:from>
    <xdr:to>
      <xdr:col>31</xdr:col>
      <xdr:colOff>142875</xdr:colOff>
      <xdr:row>28</xdr:row>
      <xdr:rowOff>66675</xdr:rowOff>
    </xdr:to>
    <xdr:sp macro="" textlink="">
      <xdr:nvSpPr>
        <xdr:cNvPr id="4257" name="Line 161">
          <a:extLst>
            <a:ext uri="{FF2B5EF4-FFF2-40B4-BE49-F238E27FC236}">
              <a16:creationId xmlns:a16="http://schemas.microsoft.com/office/drawing/2014/main" id="{06E9F69D-A4CD-8C7D-3AE5-92B5FBE1AF77}"/>
            </a:ext>
          </a:extLst>
        </xdr:cNvPr>
        <xdr:cNvSpPr>
          <a:spLocks noChangeShapeType="1"/>
        </xdr:cNvSpPr>
      </xdr:nvSpPr>
      <xdr:spPr bwMode="auto">
        <a:xfrm>
          <a:off x="5314950" y="3981450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26</xdr:row>
      <xdr:rowOff>0</xdr:rowOff>
    </xdr:from>
    <xdr:to>
      <xdr:col>31</xdr:col>
      <xdr:colOff>142875</xdr:colOff>
      <xdr:row>27</xdr:row>
      <xdr:rowOff>123825</xdr:rowOff>
    </xdr:to>
    <xdr:sp macro="" textlink="">
      <xdr:nvSpPr>
        <xdr:cNvPr id="4258" name="Line 162">
          <a:extLst>
            <a:ext uri="{FF2B5EF4-FFF2-40B4-BE49-F238E27FC236}">
              <a16:creationId xmlns:a16="http://schemas.microsoft.com/office/drawing/2014/main" id="{94FD497A-3C91-27C4-58E4-D757309A3820}"/>
            </a:ext>
          </a:extLst>
        </xdr:cNvPr>
        <xdr:cNvSpPr>
          <a:spLocks noChangeShapeType="1"/>
        </xdr:cNvSpPr>
      </xdr:nvSpPr>
      <xdr:spPr bwMode="auto">
        <a:xfrm>
          <a:off x="5410200" y="3981450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26</xdr:row>
      <xdr:rowOff>0</xdr:rowOff>
    </xdr:from>
    <xdr:to>
      <xdr:col>31</xdr:col>
      <xdr:colOff>142875</xdr:colOff>
      <xdr:row>26</xdr:row>
      <xdr:rowOff>104775</xdr:rowOff>
    </xdr:to>
    <xdr:sp macro="" textlink="">
      <xdr:nvSpPr>
        <xdr:cNvPr id="4259" name="Line 163">
          <a:extLst>
            <a:ext uri="{FF2B5EF4-FFF2-40B4-BE49-F238E27FC236}">
              <a16:creationId xmlns:a16="http://schemas.microsoft.com/office/drawing/2014/main" id="{751B88B4-0B32-8D5B-2C36-F2257A183BD6}"/>
            </a:ext>
          </a:extLst>
        </xdr:cNvPr>
        <xdr:cNvSpPr>
          <a:spLocks noChangeShapeType="1"/>
        </xdr:cNvSpPr>
      </xdr:nvSpPr>
      <xdr:spPr bwMode="auto">
        <a:xfrm>
          <a:off x="5638800" y="3981450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26</xdr:row>
      <xdr:rowOff>0</xdr:rowOff>
    </xdr:from>
    <xdr:to>
      <xdr:col>31</xdr:col>
      <xdr:colOff>142875</xdr:colOff>
      <xdr:row>30</xdr:row>
      <xdr:rowOff>28575</xdr:rowOff>
    </xdr:to>
    <xdr:sp macro="" textlink="">
      <xdr:nvSpPr>
        <xdr:cNvPr id="4260" name="Line 164">
          <a:extLst>
            <a:ext uri="{FF2B5EF4-FFF2-40B4-BE49-F238E27FC236}">
              <a16:creationId xmlns:a16="http://schemas.microsoft.com/office/drawing/2014/main" id="{0956BEA3-9C78-32E7-0B97-0C41319BB58B}"/>
            </a:ext>
          </a:extLst>
        </xdr:cNvPr>
        <xdr:cNvSpPr>
          <a:spLocks noChangeShapeType="1"/>
        </xdr:cNvSpPr>
      </xdr:nvSpPr>
      <xdr:spPr bwMode="auto">
        <a:xfrm>
          <a:off x="5000625" y="3981450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26</xdr:row>
      <xdr:rowOff>0</xdr:rowOff>
    </xdr:from>
    <xdr:to>
      <xdr:col>31</xdr:col>
      <xdr:colOff>142875</xdr:colOff>
      <xdr:row>30</xdr:row>
      <xdr:rowOff>123825</xdr:rowOff>
    </xdr:to>
    <xdr:sp macro="" textlink="">
      <xdr:nvSpPr>
        <xdr:cNvPr id="4261" name="Line 165">
          <a:extLst>
            <a:ext uri="{FF2B5EF4-FFF2-40B4-BE49-F238E27FC236}">
              <a16:creationId xmlns:a16="http://schemas.microsoft.com/office/drawing/2014/main" id="{782B1296-D23C-B35B-2A26-78CC36D52648}"/>
            </a:ext>
          </a:extLst>
        </xdr:cNvPr>
        <xdr:cNvSpPr>
          <a:spLocks noChangeShapeType="1"/>
        </xdr:cNvSpPr>
      </xdr:nvSpPr>
      <xdr:spPr bwMode="auto">
        <a:xfrm>
          <a:off x="4886325" y="3981450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26</xdr:row>
      <xdr:rowOff>0</xdr:rowOff>
    </xdr:from>
    <xdr:to>
      <xdr:col>24</xdr:col>
      <xdr:colOff>0</xdr:colOff>
      <xdr:row>26</xdr:row>
      <xdr:rowOff>76200</xdr:rowOff>
    </xdr:to>
    <xdr:sp macro="" textlink="">
      <xdr:nvSpPr>
        <xdr:cNvPr id="4262" name="Rectangle 166">
          <a:extLst>
            <a:ext uri="{FF2B5EF4-FFF2-40B4-BE49-F238E27FC236}">
              <a16:creationId xmlns:a16="http://schemas.microsoft.com/office/drawing/2014/main" id="{23EF8D26-289D-D092-E2C3-26456151A335}"/>
            </a:ext>
          </a:extLst>
        </xdr:cNvPr>
        <xdr:cNvSpPr>
          <a:spLocks noChangeArrowheads="1"/>
        </xdr:cNvSpPr>
      </xdr:nvSpPr>
      <xdr:spPr bwMode="auto">
        <a:xfrm>
          <a:off x="0" y="39814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26</xdr:row>
      <xdr:rowOff>123825</xdr:rowOff>
    </xdr:from>
    <xdr:to>
      <xdr:col>24</xdr:col>
      <xdr:colOff>0</xdr:colOff>
      <xdr:row>27</xdr:row>
      <xdr:rowOff>0</xdr:rowOff>
    </xdr:to>
    <xdr:sp macro="" textlink="">
      <xdr:nvSpPr>
        <xdr:cNvPr id="4263" name="Rectangle 167">
          <a:extLst>
            <a:ext uri="{FF2B5EF4-FFF2-40B4-BE49-F238E27FC236}">
              <a16:creationId xmlns:a16="http://schemas.microsoft.com/office/drawing/2014/main" id="{892C47E4-DD2E-B653-3181-E8E744CA5A03}"/>
            </a:ext>
          </a:extLst>
        </xdr:cNvPr>
        <xdr:cNvSpPr>
          <a:spLocks noChangeArrowheads="1"/>
        </xdr:cNvSpPr>
      </xdr:nvSpPr>
      <xdr:spPr bwMode="auto">
        <a:xfrm>
          <a:off x="28575" y="4105275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27</xdr:row>
      <xdr:rowOff>47625</xdr:rowOff>
    </xdr:from>
    <xdr:to>
      <xdr:col>24</xdr:col>
      <xdr:colOff>0</xdr:colOff>
      <xdr:row>27</xdr:row>
      <xdr:rowOff>85725</xdr:rowOff>
    </xdr:to>
    <xdr:sp macro="" textlink="">
      <xdr:nvSpPr>
        <xdr:cNvPr id="4264" name="Rectangle 168">
          <a:extLst>
            <a:ext uri="{FF2B5EF4-FFF2-40B4-BE49-F238E27FC236}">
              <a16:creationId xmlns:a16="http://schemas.microsoft.com/office/drawing/2014/main" id="{266E9417-6457-8C40-7C65-2880AE2852CF}"/>
            </a:ext>
          </a:extLst>
        </xdr:cNvPr>
        <xdr:cNvSpPr>
          <a:spLocks noChangeArrowheads="1"/>
        </xdr:cNvSpPr>
      </xdr:nvSpPr>
      <xdr:spPr bwMode="auto">
        <a:xfrm>
          <a:off x="0" y="41910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26</xdr:row>
      <xdr:rowOff>19050</xdr:rowOff>
    </xdr:from>
    <xdr:ext cx="1590675" cy="238125"/>
    <xdr:sp macro="" textlink="">
      <xdr:nvSpPr>
        <xdr:cNvPr id="4265" name="Text 169">
          <a:extLst>
            <a:ext uri="{FF2B5EF4-FFF2-40B4-BE49-F238E27FC236}">
              <a16:creationId xmlns:a16="http://schemas.microsoft.com/office/drawing/2014/main" id="{EC44E8B8-5D76-D9E0-181B-44A67C2338A7}"/>
            </a:ext>
          </a:extLst>
        </xdr:cNvPr>
        <xdr:cNvSpPr txBox="1">
          <a:spLocks noChangeArrowheads="1"/>
        </xdr:cNvSpPr>
      </xdr:nvSpPr>
      <xdr:spPr bwMode="auto">
        <a:xfrm>
          <a:off x="0" y="4000500"/>
          <a:ext cx="15906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Sicherheitsabteilung</a:t>
          </a:r>
        </a:p>
      </xdr:txBody>
    </xdr:sp>
    <xdr:clientData/>
  </xdr:oneCellAnchor>
  <xdr:twoCellAnchor editAs="oneCell">
    <xdr:from>
      <xdr:col>30</xdr:col>
      <xdr:colOff>104775</xdr:colOff>
      <xdr:row>20</xdr:row>
      <xdr:rowOff>0</xdr:rowOff>
    </xdr:from>
    <xdr:to>
      <xdr:col>31</xdr:col>
      <xdr:colOff>142875</xdr:colOff>
      <xdr:row>21</xdr:row>
      <xdr:rowOff>28575</xdr:rowOff>
    </xdr:to>
    <xdr:sp macro="" textlink="">
      <xdr:nvSpPr>
        <xdr:cNvPr id="4267" name="Line 171">
          <a:extLst>
            <a:ext uri="{FF2B5EF4-FFF2-40B4-BE49-F238E27FC236}">
              <a16:creationId xmlns:a16="http://schemas.microsoft.com/office/drawing/2014/main" id="{00BECBB9-A394-FEBF-6873-4BB37CBE6DAD}"/>
            </a:ext>
          </a:extLst>
        </xdr:cNvPr>
        <xdr:cNvSpPr>
          <a:spLocks noChangeShapeType="1"/>
        </xdr:cNvSpPr>
      </xdr:nvSpPr>
      <xdr:spPr bwMode="auto">
        <a:xfrm>
          <a:off x="5534025" y="3076575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142875</xdr:colOff>
      <xdr:row>20</xdr:row>
      <xdr:rowOff>0</xdr:rowOff>
    </xdr:from>
    <xdr:to>
      <xdr:col>31</xdr:col>
      <xdr:colOff>142875</xdr:colOff>
      <xdr:row>22</xdr:row>
      <xdr:rowOff>152400</xdr:rowOff>
    </xdr:to>
    <xdr:sp macro="" textlink="">
      <xdr:nvSpPr>
        <xdr:cNvPr id="4268" name="Line 172">
          <a:extLst>
            <a:ext uri="{FF2B5EF4-FFF2-40B4-BE49-F238E27FC236}">
              <a16:creationId xmlns:a16="http://schemas.microsoft.com/office/drawing/2014/main" id="{146A1C94-5D42-268C-5316-9B0307C03304}"/>
            </a:ext>
          </a:extLst>
        </xdr:cNvPr>
        <xdr:cNvSpPr>
          <a:spLocks noChangeShapeType="1"/>
        </xdr:cNvSpPr>
      </xdr:nvSpPr>
      <xdr:spPr bwMode="auto">
        <a:xfrm>
          <a:off x="5210175" y="3076575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20</xdr:row>
      <xdr:rowOff>0</xdr:rowOff>
    </xdr:from>
    <xdr:to>
      <xdr:col>31</xdr:col>
      <xdr:colOff>142875</xdr:colOff>
      <xdr:row>23</xdr:row>
      <xdr:rowOff>85725</xdr:rowOff>
    </xdr:to>
    <xdr:sp macro="" textlink="">
      <xdr:nvSpPr>
        <xdr:cNvPr id="4269" name="Line 173">
          <a:extLst>
            <a:ext uri="{FF2B5EF4-FFF2-40B4-BE49-F238E27FC236}">
              <a16:creationId xmlns:a16="http://schemas.microsoft.com/office/drawing/2014/main" id="{2643F835-AE13-F411-28BB-F3F7D7E0669E}"/>
            </a:ext>
          </a:extLst>
        </xdr:cNvPr>
        <xdr:cNvSpPr>
          <a:spLocks noChangeShapeType="1"/>
        </xdr:cNvSpPr>
      </xdr:nvSpPr>
      <xdr:spPr bwMode="auto">
        <a:xfrm>
          <a:off x="5105400" y="3076575"/>
          <a:ext cx="647700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66675</xdr:colOff>
      <xdr:row>20</xdr:row>
      <xdr:rowOff>0</xdr:rowOff>
    </xdr:from>
    <xdr:to>
      <xdr:col>31</xdr:col>
      <xdr:colOff>142875</xdr:colOff>
      <xdr:row>22</xdr:row>
      <xdr:rowOff>66675</xdr:rowOff>
    </xdr:to>
    <xdr:sp macro="" textlink="">
      <xdr:nvSpPr>
        <xdr:cNvPr id="4270" name="Line 174">
          <a:extLst>
            <a:ext uri="{FF2B5EF4-FFF2-40B4-BE49-F238E27FC236}">
              <a16:creationId xmlns:a16="http://schemas.microsoft.com/office/drawing/2014/main" id="{D29B747A-4A4A-140A-4240-79267F5B9AA6}"/>
            </a:ext>
          </a:extLst>
        </xdr:cNvPr>
        <xdr:cNvSpPr>
          <a:spLocks noChangeShapeType="1"/>
        </xdr:cNvSpPr>
      </xdr:nvSpPr>
      <xdr:spPr bwMode="auto">
        <a:xfrm>
          <a:off x="5314950" y="3076575"/>
          <a:ext cx="438150" cy="390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20</xdr:row>
      <xdr:rowOff>0</xdr:rowOff>
    </xdr:from>
    <xdr:to>
      <xdr:col>31</xdr:col>
      <xdr:colOff>142875</xdr:colOff>
      <xdr:row>21</xdr:row>
      <xdr:rowOff>123825</xdr:rowOff>
    </xdr:to>
    <xdr:sp macro="" textlink="">
      <xdr:nvSpPr>
        <xdr:cNvPr id="4271" name="Line 175">
          <a:extLst>
            <a:ext uri="{FF2B5EF4-FFF2-40B4-BE49-F238E27FC236}">
              <a16:creationId xmlns:a16="http://schemas.microsoft.com/office/drawing/2014/main" id="{D3300DC0-C379-49C9-018A-F10AD036F35C}"/>
            </a:ext>
          </a:extLst>
        </xdr:cNvPr>
        <xdr:cNvSpPr>
          <a:spLocks noChangeShapeType="1"/>
        </xdr:cNvSpPr>
      </xdr:nvSpPr>
      <xdr:spPr bwMode="auto">
        <a:xfrm>
          <a:off x="5410200" y="3076575"/>
          <a:ext cx="342900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20</xdr:row>
      <xdr:rowOff>0</xdr:rowOff>
    </xdr:from>
    <xdr:to>
      <xdr:col>31</xdr:col>
      <xdr:colOff>142875</xdr:colOff>
      <xdr:row>20</xdr:row>
      <xdr:rowOff>104775</xdr:rowOff>
    </xdr:to>
    <xdr:sp macro="" textlink="">
      <xdr:nvSpPr>
        <xdr:cNvPr id="4272" name="Line 176">
          <a:extLst>
            <a:ext uri="{FF2B5EF4-FFF2-40B4-BE49-F238E27FC236}">
              <a16:creationId xmlns:a16="http://schemas.microsoft.com/office/drawing/2014/main" id="{18F5AB95-1C41-F5D6-8CA7-7DC808B54880}"/>
            </a:ext>
          </a:extLst>
        </xdr:cNvPr>
        <xdr:cNvSpPr>
          <a:spLocks noChangeShapeType="1"/>
        </xdr:cNvSpPr>
      </xdr:nvSpPr>
      <xdr:spPr bwMode="auto">
        <a:xfrm>
          <a:off x="5638800" y="3076575"/>
          <a:ext cx="114300" cy="1047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20</xdr:row>
      <xdr:rowOff>0</xdr:rowOff>
    </xdr:from>
    <xdr:to>
      <xdr:col>31</xdr:col>
      <xdr:colOff>142875</xdr:colOff>
      <xdr:row>24</xdr:row>
      <xdr:rowOff>28575</xdr:rowOff>
    </xdr:to>
    <xdr:sp macro="" textlink="">
      <xdr:nvSpPr>
        <xdr:cNvPr id="4273" name="Line 177">
          <a:extLst>
            <a:ext uri="{FF2B5EF4-FFF2-40B4-BE49-F238E27FC236}">
              <a16:creationId xmlns:a16="http://schemas.microsoft.com/office/drawing/2014/main" id="{75A5D205-FA95-4648-AA95-15E267A0A2D7}"/>
            </a:ext>
          </a:extLst>
        </xdr:cNvPr>
        <xdr:cNvSpPr>
          <a:spLocks noChangeShapeType="1"/>
        </xdr:cNvSpPr>
      </xdr:nvSpPr>
      <xdr:spPr bwMode="auto">
        <a:xfrm>
          <a:off x="5000625" y="3076575"/>
          <a:ext cx="752475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20</xdr:row>
      <xdr:rowOff>0</xdr:rowOff>
    </xdr:from>
    <xdr:to>
      <xdr:col>31</xdr:col>
      <xdr:colOff>142875</xdr:colOff>
      <xdr:row>24</xdr:row>
      <xdr:rowOff>123825</xdr:rowOff>
    </xdr:to>
    <xdr:sp macro="" textlink="">
      <xdr:nvSpPr>
        <xdr:cNvPr id="4274" name="Line 178">
          <a:extLst>
            <a:ext uri="{FF2B5EF4-FFF2-40B4-BE49-F238E27FC236}">
              <a16:creationId xmlns:a16="http://schemas.microsoft.com/office/drawing/2014/main" id="{90321772-2020-EF04-561E-24005AA9DAF9}"/>
            </a:ext>
          </a:extLst>
        </xdr:cNvPr>
        <xdr:cNvSpPr>
          <a:spLocks noChangeShapeType="1"/>
        </xdr:cNvSpPr>
      </xdr:nvSpPr>
      <xdr:spPr bwMode="auto">
        <a:xfrm>
          <a:off x="4886325" y="3076575"/>
          <a:ext cx="866775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20</xdr:row>
      <xdr:rowOff>0</xdr:rowOff>
    </xdr:from>
    <xdr:to>
      <xdr:col>24</xdr:col>
      <xdr:colOff>0</xdr:colOff>
      <xdr:row>20</xdr:row>
      <xdr:rowOff>76200</xdr:rowOff>
    </xdr:to>
    <xdr:sp macro="" textlink="">
      <xdr:nvSpPr>
        <xdr:cNvPr id="4275" name="Rectangle 179">
          <a:extLst>
            <a:ext uri="{FF2B5EF4-FFF2-40B4-BE49-F238E27FC236}">
              <a16:creationId xmlns:a16="http://schemas.microsoft.com/office/drawing/2014/main" id="{2ABA2F93-4254-EE7E-A4B3-EDD4F0A3E3CA}"/>
            </a:ext>
          </a:extLst>
        </xdr:cNvPr>
        <xdr:cNvSpPr>
          <a:spLocks noChangeArrowheads="1"/>
        </xdr:cNvSpPr>
      </xdr:nvSpPr>
      <xdr:spPr bwMode="auto">
        <a:xfrm>
          <a:off x="0" y="3076575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28575</xdr:colOff>
      <xdr:row>20</xdr:row>
      <xdr:rowOff>123825</xdr:rowOff>
    </xdr:from>
    <xdr:to>
      <xdr:col>24</xdr:col>
      <xdr:colOff>0</xdr:colOff>
      <xdr:row>21</xdr:row>
      <xdr:rowOff>0</xdr:rowOff>
    </xdr:to>
    <xdr:sp macro="" textlink="">
      <xdr:nvSpPr>
        <xdr:cNvPr id="4276" name="Rectangle 180">
          <a:extLst>
            <a:ext uri="{FF2B5EF4-FFF2-40B4-BE49-F238E27FC236}">
              <a16:creationId xmlns:a16="http://schemas.microsoft.com/office/drawing/2014/main" id="{30B3BD3E-13AA-8283-4475-78881EA3946B}"/>
            </a:ext>
          </a:extLst>
        </xdr:cNvPr>
        <xdr:cNvSpPr>
          <a:spLocks noChangeArrowheads="1"/>
        </xdr:cNvSpPr>
      </xdr:nvSpPr>
      <xdr:spPr bwMode="auto">
        <a:xfrm>
          <a:off x="28575" y="3200400"/>
          <a:ext cx="4314825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21</xdr:row>
      <xdr:rowOff>47625</xdr:rowOff>
    </xdr:from>
    <xdr:to>
      <xdr:col>24</xdr:col>
      <xdr:colOff>0</xdr:colOff>
      <xdr:row>21</xdr:row>
      <xdr:rowOff>85725</xdr:rowOff>
    </xdr:to>
    <xdr:sp macro="" textlink="">
      <xdr:nvSpPr>
        <xdr:cNvPr id="4277" name="Rectangle 181">
          <a:extLst>
            <a:ext uri="{FF2B5EF4-FFF2-40B4-BE49-F238E27FC236}">
              <a16:creationId xmlns:a16="http://schemas.microsoft.com/office/drawing/2014/main" id="{BF7C5851-504A-C04D-3DAE-A4469C5BDC5C}"/>
            </a:ext>
          </a:extLst>
        </xdr:cNvPr>
        <xdr:cNvSpPr>
          <a:spLocks noChangeArrowheads="1"/>
        </xdr:cNvSpPr>
      </xdr:nvSpPr>
      <xdr:spPr bwMode="auto">
        <a:xfrm>
          <a:off x="0" y="3286125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20</xdr:row>
      <xdr:rowOff>19050</xdr:rowOff>
    </xdr:from>
    <xdr:ext cx="1066800" cy="238125"/>
    <xdr:sp macro="" textlink="">
      <xdr:nvSpPr>
        <xdr:cNvPr id="4278" name="Text 182">
          <a:extLst>
            <a:ext uri="{FF2B5EF4-FFF2-40B4-BE49-F238E27FC236}">
              <a16:creationId xmlns:a16="http://schemas.microsoft.com/office/drawing/2014/main" id="{92AEEEFE-3196-BB62-B3F1-268988B1E940}"/>
            </a:ext>
          </a:extLst>
        </xdr:cNvPr>
        <xdr:cNvSpPr txBox="1">
          <a:spLocks noChangeArrowheads="1"/>
        </xdr:cNvSpPr>
      </xdr:nvSpPr>
      <xdr:spPr bwMode="auto">
        <a:xfrm>
          <a:off x="0" y="3095625"/>
          <a:ext cx="1066800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Bauabteilung</a:t>
          </a:r>
        </a:p>
      </xdr:txBody>
    </xdr:sp>
    <xdr:clientData/>
  </xdr:oneCellAnchor>
  <xdr:twoCellAnchor editAs="oneCell">
    <xdr:from>
      <xdr:col>30</xdr:col>
      <xdr:colOff>95250</xdr:colOff>
      <xdr:row>50</xdr:row>
      <xdr:rowOff>0</xdr:rowOff>
    </xdr:from>
    <xdr:to>
      <xdr:col>31</xdr:col>
      <xdr:colOff>133350</xdr:colOff>
      <xdr:row>51</xdr:row>
      <xdr:rowOff>28575</xdr:rowOff>
    </xdr:to>
    <xdr:sp macro="" textlink="">
      <xdr:nvSpPr>
        <xdr:cNvPr id="4294" name="Line 198">
          <a:extLst>
            <a:ext uri="{FF2B5EF4-FFF2-40B4-BE49-F238E27FC236}">
              <a16:creationId xmlns:a16="http://schemas.microsoft.com/office/drawing/2014/main" id="{0965A901-B484-FA1B-1938-4E23E29CCF0B}"/>
            </a:ext>
          </a:extLst>
        </xdr:cNvPr>
        <xdr:cNvSpPr>
          <a:spLocks noChangeShapeType="1"/>
        </xdr:cNvSpPr>
      </xdr:nvSpPr>
      <xdr:spPr bwMode="auto">
        <a:xfrm>
          <a:off x="5524500" y="7600950"/>
          <a:ext cx="219075" cy="190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133350</xdr:colOff>
      <xdr:row>50</xdr:row>
      <xdr:rowOff>0</xdr:rowOff>
    </xdr:from>
    <xdr:to>
      <xdr:col>31</xdr:col>
      <xdr:colOff>133350</xdr:colOff>
      <xdr:row>52</xdr:row>
      <xdr:rowOff>152400</xdr:rowOff>
    </xdr:to>
    <xdr:sp macro="" textlink="">
      <xdr:nvSpPr>
        <xdr:cNvPr id="4295" name="Line 199">
          <a:extLst>
            <a:ext uri="{FF2B5EF4-FFF2-40B4-BE49-F238E27FC236}">
              <a16:creationId xmlns:a16="http://schemas.microsoft.com/office/drawing/2014/main" id="{3B097A7D-2D86-285A-A938-529BE83D926D}"/>
            </a:ext>
          </a:extLst>
        </xdr:cNvPr>
        <xdr:cNvSpPr>
          <a:spLocks noChangeShapeType="1"/>
        </xdr:cNvSpPr>
      </xdr:nvSpPr>
      <xdr:spPr bwMode="auto">
        <a:xfrm>
          <a:off x="5200650" y="7600950"/>
          <a:ext cx="542925" cy="476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28</xdr:col>
      <xdr:colOff>38100</xdr:colOff>
      <xdr:row>50</xdr:row>
      <xdr:rowOff>0</xdr:rowOff>
    </xdr:from>
    <xdr:to>
      <xdr:col>31</xdr:col>
      <xdr:colOff>133350</xdr:colOff>
      <xdr:row>53</xdr:row>
      <xdr:rowOff>85725</xdr:rowOff>
    </xdr:to>
    <xdr:sp macro="" textlink="">
      <xdr:nvSpPr>
        <xdr:cNvPr id="4296" name="Line 200">
          <a:extLst>
            <a:ext uri="{FF2B5EF4-FFF2-40B4-BE49-F238E27FC236}">
              <a16:creationId xmlns:a16="http://schemas.microsoft.com/office/drawing/2014/main" id="{4B00BD11-A2E3-33E7-F6E2-48A247B6B856}"/>
            </a:ext>
          </a:extLst>
        </xdr:cNvPr>
        <xdr:cNvSpPr>
          <a:spLocks noChangeShapeType="1"/>
        </xdr:cNvSpPr>
      </xdr:nvSpPr>
      <xdr:spPr bwMode="auto">
        <a:xfrm>
          <a:off x="5105400" y="7600950"/>
          <a:ext cx="638175" cy="5715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57150</xdr:colOff>
      <xdr:row>50</xdr:row>
      <xdr:rowOff>0</xdr:rowOff>
    </xdr:from>
    <xdr:to>
      <xdr:col>31</xdr:col>
      <xdr:colOff>133350</xdr:colOff>
      <xdr:row>52</xdr:row>
      <xdr:rowOff>57150</xdr:rowOff>
    </xdr:to>
    <xdr:sp macro="" textlink="">
      <xdr:nvSpPr>
        <xdr:cNvPr id="4297" name="Line 201">
          <a:extLst>
            <a:ext uri="{FF2B5EF4-FFF2-40B4-BE49-F238E27FC236}">
              <a16:creationId xmlns:a16="http://schemas.microsoft.com/office/drawing/2014/main" id="{FFE1558F-6591-3A88-1E40-420E12ABB5DD}"/>
            </a:ext>
          </a:extLst>
        </xdr:cNvPr>
        <xdr:cNvSpPr>
          <a:spLocks noChangeShapeType="1"/>
        </xdr:cNvSpPr>
      </xdr:nvSpPr>
      <xdr:spPr bwMode="auto">
        <a:xfrm>
          <a:off x="5305425" y="7600950"/>
          <a:ext cx="438150" cy="38100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29</xdr:col>
      <xdr:colOff>161925</xdr:colOff>
      <xdr:row>50</xdr:row>
      <xdr:rowOff>0</xdr:rowOff>
    </xdr:from>
    <xdr:to>
      <xdr:col>31</xdr:col>
      <xdr:colOff>133350</xdr:colOff>
      <xdr:row>51</xdr:row>
      <xdr:rowOff>123825</xdr:rowOff>
    </xdr:to>
    <xdr:sp macro="" textlink="">
      <xdr:nvSpPr>
        <xdr:cNvPr id="4298" name="Line 202">
          <a:extLst>
            <a:ext uri="{FF2B5EF4-FFF2-40B4-BE49-F238E27FC236}">
              <a16:creationId xmlns:a16="http://schemas.microsoft.com/office/drawing/2014/main" id="{5C42D79E-38BB-82FC-17B0-5F1D81E1512E}"/>
            </a:ext>
          </a:extLst>
        </xdr:cNvPr>
        <xdr:cNvSpPr>
          <a:spLocks noChangeShapeType="1"/>
        </xdr:cNvSpPr>
      </xdr:nvSpPr>
      <xdr:spPr bwMode="auto">
        <a:xfrm>
          <a:off x="5410200" y="7600950"/>
          <a:ext cx="333375" cy="2857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31</xdr:col>
      <xdr:colOff>28575</xdr:colOff>
      <xdr:row>50</xdr:row>
      <xdr:rowOff>0</xdr:rowOff>
    </xdr:from>
    <xdr:to>
      <xdr:col>31</xdr:col>
      <xdr:colOff>133350</xdr:colOff>
      <xdr:row>50</xdr:row>
      <xdr:rowOff>95250</xdr:rowOff>
    </xdr:to>
    <xdr:sp macro="" textlink="">
      <xdr:nvSpPr>
        <xdr:cNvPr id="4299" name="Line 203">
          <a:extLst>
            <a:ext uri="{FF2B5EF4-FFF2-40B4-BE49-F238E27FC236}">
              <a16:creationId xmlns:a16="http://schemas.microsoft.com/office/drawing/2014/main" id="{7CCE0659-81F8-52DD-CDC8-8341BEF50958}"/>
            </a:ext>
          </a:extLst>
        </xdr:cNvPr>
        <xdr:cNvSpPr>
          <a:spLocks noChangeShapeType="1"/>
        </xdr:cNvSpPr>
      </xdr:nvSpPr>
      <xdr:spPr bwMode="auto">
        <a:xfrm>
          <a:off x="5638800" y="7600950"/>
          <a:ext cx="104775" cy="95250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114300</xdr:colOff>
      <xdr:row>50</xdr:row>
      <xdr:rowOff>0</xdr:rowOff>
    </xdr:from>
    <xdr:to>
      <xdr:col>31</xdr:col>
      <xdr:colOff>133350</xdr:colOff>
      <xdr:row>54</xdr:row>
      <xdr:rowOff>28575</xdr:rowOff>
    </xdr:to>
    <xdr:sp macro="" textlink="">
      <xdr:nvSpPr>
        <xdr:cNvPr id="4300" name="Line 204">
          <a:extLst>
            <a:ext uri="{FF2B5EF4-FFF2-40B4-BE49-F238E27FC236}">
              <a16:creationId xmlns:a16="http://schemas.microsoft.com/office/drawing/2014/main" id="{4ADA2D2D-8052-60FC-7406-9C83AF93A570}"/>
            </a:ext>
          </a:extLst>
        </xdr:cNvPr>
        <xdr:cNvSpPr>
          <a:spLocks noChangeShapeType="1"/>
        </xdr:cNvSpPr>
      </xdr:nvSpPr>
      <xdr:spPr bwMode="auto">
        <a:xfrm>
          <a:off x="5000625" y="7600950"/>
          <a:ext cx="742950" cy="67627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27</xdr:col>
      <xdr:colOff>0</xdr:colOff>
      <xdr:row>50</xdr:row>
      <xdr:rowOff>0</xdr:rowOff>
    </xdr:from>
    <xdr:to>
      <xdr:col>31</xdr:col>
      <xdr:colOff>133350</xdr:colOff>
      <xdr:row>54</xdr:row>
      <xdr:rowOff>123825</xdr:rowOff>
    </xdr:to>
    <xdr:sp macro="" textlink="">
      <xdr:nvSpPr>
        <xdr:cNvPr id="4301" name="Line 205">
          <a:extLst>
            <a:ext uri="{FF2B5EF4-FFF2-40B4-BE49-F238E27FC236}">
              <a16:creationId xmlns:a16="http://schemas.microsoft.com/office/drawing/2014/main" id="{E766CB6C-6B71-817D-CB53-6CD0961B252B}"/>
            </a:ext>
          </a:extLst>
        </xdr:cNvPr>
        <xdr:cNvSpPr>
          <a:spLocks noChangeShapeType="1"/>
        </xdr:cNvSpPr>
      </xdr:nvSpPr>
      <xdr:spPr bwMode="auto">
        <a:xfrm>
          <a:off x="4886325" y="7600950"/>
          <a:ext cx="857250" cy="771525"/>
        </a:xfrm>
        <a:prstGeom prst="line">
          <a:avLst/>
        </a:prstGeom>
        <a:noFill/>
        <a:ln w="24765">
          <a:solidFill>
            <a:srgbClr xmlns:mc="http://schemas.openxmlformats.org/markup-compatibility/2006" xmlns:a14="http://schemas.microsoft.com/office/drawing/2010/main" val="BEE1F6" mc:Ignorable="a14" a14:legacySpreadsheetColorIndex="47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50</xdr:row>
      <xdr:rowOff>0</xdr:rowOff>
    </xdr:from>
    <xdr:to>
      <xdr:col>24</xdr:col>
      <xdr:colOff>0</xdr:colOff>
      <xdr:row>50</xdr:row>
      <xdr:rowOff>76200</xdr:rowOff>
    </xdr:to>
    <xdr:sp macro="" textlink="">
      <xdr:nvSpPr>
        <xdr:cNvPr id="4302" name="Rectangle 206">
          <a:extLst>
            <a:ext uri="{FF2B5EF4-FFF2-40B4-BE49-F238E27FC236}">
              <a16:creationId xmlns:a16="http://schemas.microsoft.com/office/drawing/2014/main" id="{89F44980-6B2E-440A-FDBA-E470A47AC71F}"/>
            </a:ext>
          </a:extLst>
        </xdr:cNvPr>
        <xdr:cNvSpPr>
          <a:spLocks noChangeArrowheads="1"/>
        </xdr:cNvSpPr>
      </xdr:nvSpPr>
      <xdr:spPr bwMode="auto">
        <a:xfrm>
          <a:off x="0" y="7600950"/>
          <a:ext cx="4343400" cy="76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19050</xdr:colOff>
      <xdr:row>50</xdr:row>
      <xdr:rowOff>123825</xdr:rowOff>
    </xdr:from>
    <xdr:to>
      <xdr:col>24</xdr:col>
      <xdr:colOff>0</xdr:colOff>
      <xdr:row>51</xdr:row>
      <xdr:rowOff>0</xdr:rowOff>
    </xdr:to>
    <xdr:sp macro="" textlink="">
      <xdr:nvSpPr>
        <xdr:cNvPr id="4303" name="Rectangle 207">
          <a:extLst>
            <a:ext uri="{FF2B5EF4-FFF2-40B4-BE49-F238E27FC236}">
              <a16:creationId xmlns:a16="http://schemas.microsoft.com/office/drawing/2014/main" id="{E8F3766E-2162-CEB2-3C7A-7AB4D0C4F5C3}"/>
            </a:ext>
          </a:extLst>
        </xdr:cNvPr>
        <xdr:cNvSpPr>
          <a:spLocks noChangeArrowheads="1"/>
        </xdr:cNvSpPr>
      </xdr:nvSpPr>
      <xdr:spPr bwMode="auto">
        <a:xfrm>
          <a:off x="19050" y="7724775"/>
          <a:ext cx="432435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51</xdr:row>
      <xdr:rowOff>47625</xdr:rowOff>
    </xdr:from>
    <xdr:to>
      <xdr:col>24</xdr:col>
      <xdr:colOff>0</xdr:colOff>
      <xdr:row>51</xdr:row>
      <xdr:rowOff>85725</xdr:rowOff>
    </xdr:to>
    <xdr:sp macro="" textlink="">
      <xdr:nvSpPr>
        <xdr:cNvPr id="4304" name="Rectangle 208">
          <a:extLst>
            <a:ext uri="{FF2B5EF4-FFF2-40B4-BE49-F238E27FC236}">
              <a16:creationId xmlns:a16="http://schemas.microsoft.com/office/drawing/2014/main" id="{2D4E8DC1-77A1-76D4-FB1E-57D846928354}"/>
            </a:ext>
          </a:extLst>
        </xdr:cNvPr>
        <xdr:cNvSpPr>
          <a:spLocks noChangeArrowheads="1"/>
        </xdr:cNvSpPr>
      </xdr:nvSpPr>
      <xdr:spPr bwMode="auto">
        <a:xfrm>
          <a:off x="0" y="7810500"/>
          <a:ext cx="4343400" cy="381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0</xdr:col>
      <xdr:colOff>0</xdr:colOff>
      <xdr:row>50</xdr:row>
      <xdr:rowOff>19050</xdr:rowOff>
    </xdr:from>
    <xdr:ext cx="600075" cy="238125"/>
    <xdr:sp macro="" textlink="">
      <xdr:nvSpPr>
        <xdr:cNvPr id="4305" name="Text 209">
          <a:extLst>
            <a:ext uri="{FF2B5EF4-FFF2-40B4-BE49-F238E27FC236}">
              <a16:creationId xmlns:a16="http://schemas.microsoft.com/office/drawing/2014/main" id="{D5AB3958-D296-D79E-A895-E8B54F0DE52D}"/>
            </a:ext>
          </a:extLst>
        </xdr:cNvPr>
        <xdr:cNvSpPr txBox="1">
          <a:spLocks noChangeArrowheads="1"/>
        </xdr:cNvSpPr>
      </xdr:nvSpPr>
      <xdr:spPr bwMode="auto">
        <a:xfrm>
          <a:off x="0" y="7620000"/>
          <a:ext cx="600075" cy="2381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27432" tIns="27432" rIns="27432" bIns="27432" anchor="ctr" upright="1">
          <a:spAutoFit/>
        </a:bodyPr>
        <a:lstStyle/>
        <a:p>
          <a:pPr algn="ctr" rtl="0">
            <a:defRPr sz="1000"/>
          </a:pPr>
          <a:r>
            <a:rPr lang="de-CH" sz="12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Schule</a:t>
          </a:r>
        </a:p>
      </xdr:txBody>
    </xdr:sp>
    <xdr:clientData/>
  </xdr:oneCellAnchor>
  <xdr:twoCellAnchor editAs="oneCell">
    <xdr:from>
      <xdr:col>29</xdr:col>
      <xdr:colOff>76200</xdr:colOff>
      <xdr:row>14</xdr:row>
      <xdr:rowOff>57150</xdr:rowOff>
    </xdr:from>
    <xdr:to>
      <xdr:col>31</xdr:col>
      <xdr:colOff>85725</xdr:colOff>
      <xdr:row>16</xdr:row>
      <xdr:rowOff>66675</xdr:rowOff>
    </xdr:to>
    <xdr:pic>
      <xdr:nvPicPr>
        <xdr:cNvPr id="4307" name="Bild 211">
          <a:extLst>
            <a:ext uri="{FF2B5EF4-FFF2-40B4-BE49-F238E27FC236}">
              <a16:creationId xmlns:a16="http://schemas.microsoft.com/office/drawing/2014/main" id="{39F1E3BD-C2FF-43B5-75A9-9D40C657FF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2288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38</xdr:row>
      <xdr:rowOff>66675</xdr:rowOff>
    </xdr:from>
    <xdr:to>
      <xdr:col>31</xdr:col>
      <xdr:colOff>85725</xdr:colOff>
      <xdr:row>40</xdr:row>
      <xdr:rowOff>76200</xdr:rowOff>
    </xdr:to>
    <xdr:pic>
      <xdr:nvPicPr>
        <xdr:cNvPr id="4308" name="Bild 212">
          <a:extLst>
            <a:ext uri="{FF2B5EF4-FFF2-40B4-BE49-F238E27FC236}">
              <a16:creationId xmlns:a16="http://schemas.microsoft.com/office/drawing/2014/main" id="{F0C1CF52-2BE5-8A95-0112-A43FD23425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585787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44</xdr:row>
      <xdr:rowOff>66675</xdr:rowOff>
    </xdr:from>
    <xdr:to>
      <xdr:col>31</xdr:col>
      <xdr:colOff>85725</xdr:colOff>
      <xdr:row>46</xdr:row>
      <xdr:rowOff>76200</xdr:rowOff>
    </xdr:to>
    <xdr:pic>
      <xdr:nvPicPr>
        <xdr:cNvPr id="4309" name="Bild 213">
          <a:extLst>
            <a:ext uri="{FF2B5EF4-FFF2-40B4-BE49-F238E27FC236}">
              <a16:creationId xmlns:a16="http://schemas.microsoft.com/office/drawing/2014/main" id="{17ED7B00-02D4-38DC-AB06-14511E8A43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67627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32</xdr:row>
      <xdr:rowOff>66675</xdr:rowOff>
    </xdr:from>
    <xdr:to>
      <xdr:col>31</xdr:col>
      <xdr:colOff>85725</xdr:colOff>
      <xdr:row>34</xdr:row>
      <xdr:rowOff>76200</xdr:rowOff>
    </xdr:to>
    <xdr:pic>
      <xdr:nvPicPr>
        <xdr:cNvPr id="4310" name="Bild 214">
          <a:extLst>
            <a:ext uri="{FF2B5EF4-FFF2-40B4-BE49-F238E27FC236}">
              <a16:creationId xmlns:a16="http://schemas.microsoft.com/office/drawing/2014/main" id="{02A5BC46-034E-0208-3F9A-19B2E4A8CF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95300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26</xdr:row>
      <xdr:rowOff>66675</xdr:rowOff>
    </xdr:from>
    <xdr:to>
      <xdr:col>31</xdr:col>
      <xdr:colOff>85725</xdr:colOff>
      <xdr:row>28</xdr:row>
      <xdr:rowOff>76200</xdr:rowOff>
    </xdr:to>
    <xdr:pic>
      <xdr:nvPicPr>
        <xdr:cNvPr id="4311" name="Bild 215">
          <a:extLst>
            <a:ext uri="{FF2B5EF4-FFF2-40B4-BE49-F238E27FC236}">
              <a16:creationId xmlns:a16="http://schemas.microsoft.com/office/drawing/2014/main" id="{0DFDB1C4-8AF7-1526-32EF-00FE8DC8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0481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20</xdr:row>
      <xdr:rowOff>66675</xdr:rowOff>
    </xdr:from>
    <xdr:to>
      <xdr:col>31</xdr:col>
      <xdr:colOff>85725</xdr:colOff>
      <xdr:row>22</xdr:row>
      <xdr:rowOff>76200</xdr:rowOff>
    </xdr:to>
    <xdr:pic>
      <xdr:nvPicPr>
        <xdr:cNvPr id="4312" name="Bild 216">
          <a:extLst>
            <a:ext uri="{FF2B5EF4-FFF2-40B4-BE49-F238E27FC236}">
              <a16:creationId xmlns:a16="http://schemas.microsoft.com/office/drawing/2014/main" id="{FBF5CC60-8D01-5D38-510E-4D30D3E2A7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314325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50</xdr:row>
      <xdr:rowOff>57150</xdr:rowOff>
    </xdr:from>
    <xdr:to>
      <xdr:col>31</xdr:col>
      <xdr:colOff>85725</xdr:colOff>
      <xdr:row>52</xdr:row>
      <xdr:rowOff>66675</xdr:rowOff>
    </xdr:to>
    <xdr:pic>
      <xdr:nvPicPr>
        <xdr:cNvPr id="4314" name="Bild 218">
          <a:extLst>
            <a:ext uri="{FF2B5EF4-FFF2-40B4-BE49-F238E27FC236}">
              <a16:creationId xmlns:a16="http://schemas.microsoft.com/office/drawing/2014/main" id="{2F851AD6-25DD-8A31-6789-8E2D811F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7658100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29</xdr:col>
      <xdr:colOff>76200</xdr:colOff>
      <xdr:row>2</xdr:row>
      <xdr:rowOff>66675</xdr:rowOff>
    </xdr:from>
    <xdr:to>
      <xdr:col>31</xdr:col>
      <xdr:colOff>85725</xdr:colOff>
      <xdr:row>4</xdr:row>
      <xdr:rowOff>76200</xdr:rowOff>
    </xdr:to>
    <xdr:pic>
      <xdr:nvPicPr>
        <xdr:cNvPr id="4315" name="Bild 219">
          <a:extLst>
            <a:ext uri="{FF2B5EF4-FFF2-40B4-BE49-F238E27FC236}">
              <a16:creationId xmlns:a16="http://schemas.microsoft.com/office/drawing/2014/main" id="{3165902B-3CE0-C71A-6ABA-B33B6379A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428625"/>
          <a:ext cx="371475" cy="333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9525</xdr:rowOff>
    </xdr:from>
    <xdr:ext cx="1400175" cy="228600"/>
    <xdr:sp macro="" textlink="">
      <xdr:nvSpPr>
        <xdr:cNvPr id="51207" name="Text 7">
          <a:extLst>
            <a:ext uri="{FF2B5EF4-FFF2-40B4-BE49-F238E27FC236}">
              <a16:creationId xmlns:a16="http://schemas.microsoft.com/office/drawing/2014/main" id="{E75D1AF5-191E-EAF9-16C9-3DB5FC73F617}"/>
            </a:ext>
          </a:extLst>
        </xdr:cNvPr>
        <xdr:cNvSpPr txBox="1">
          <a:spLocks noChangeArrowheads="1"/>
        </xdr:cNvSpPr>
      </xdr:nvSpPr>
      <xdr:spPr bwMode="auto">
        <a:xfrm>
          <a:off x="0" y="171450"/>
          <a:ext cx="140017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Frei- und Hallenbad</a:t>
          </a:r>
        </a:p>
      </xdr:txBody>
    </xdr:sp>
    <xdr:clientData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133350</xdr:rowOff>
    </xdr:from>
    <xdr:to>
      <xdr:col>6</xdr:col>
      <xdr:colOff>0</xdr:colOff>
      <xdr:row>23</xdr:row>
      <xdr:rowOff>28575</xdr:rowOff>
    </xdr:to>
    <xdr:graphicFrame macro="">
      <xdr:nvGraphicFramePr>
        <xdr:cNvPr id="52229" name="Diagramm 5">
          <a:extLst>
            <a:ext uri="{FF2B5EF4-FFF2-40B4-BE49-F238E27FC236}">
              <a16:creationId xmlns:a16="http://schemas.microsoft.com/office/drawing/2014/main" id="{F03BD387-06FA-1284-87BD-BDF3807931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19050</xdr:colOff>
      <xdr:row>24</xdr:row>
      <xdr:rowOff>57150</xdr:rowOff>
    </xdr:from>
    <xdr:to>
      <xdr:col>6</xdr:col>
      <xdr:colOff>0</xdr:colOff>
      <xdr:row>42</xdr:row>
      <xdr:rowOff>142875</xdr:rowOff>
    </xdr:to>
    <xdr:graphicFrame macro="">
      <xdr:nvGraphicFramePr>
        <xdr:cNvPr id="52240" name="Diagramm 16">
          <a:extLst>
            <a:ext uri="{FF2B5EF4-FFF2-40B4-BE49-F238E27FC236}">
              <a16:creationId xmlns:a16="http://schemas.microsoft.com/office/drawing/2014/main" id="{EADBB40C-9DF1-5A24-00E2-743CC890E7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0.51205</cdr:x>
      <cdr:y>0.17398</cdr:y>
    </cdr:from>
    <cdr:to>
      <cdr:x>0.64212</cdr:x>
      <cdr:y>0.22483</cdr:y>
    </cdr:to>
    <cdr:sp macro="" textlink="">
      <cdr:nvSpPr>
        <cdr:cNvPr id="53249" name="Text 1">
          <a:extLst xmlns:a="http://schemas.openxmlformats.org/drawingml/2006/main">
            <a:ext uri="{FF2B5EF4-FFF2-40B4-BE49-F238E27FC236}">
              <a16:creationId xmlns:a16="http://schemas.microsoft.com/office/drawing/2014/main" id="{D49B5ED7-DEDE-5BC4-D06A-81EDC8A9F71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63671" y="621300"/>
          <a:ext cx="752030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Schule gesamt</a:t>
          </a:r>
        </a:p>
      </cdr:txBody>
    </cdr:sp>
  </cdr:relSizeAnchor>
  <cdr:relSizeAnchor xmlns:cdr="http://schemas.openxmlformats.org/drawingml/2006/chartDrawing">
    <cdr:from>
      <cdr:x>0.32297</cdr:x>
      <cdr:y>0.37592</cdr:y>
    </cdr:from>
    <cdr:to>
      <cdr:x>0.43828</cdr:x>
      <cdr:y>0.42677</cdr:y>
    </cdr:to>
    <cdr:sp macro="" textlink="">
      <cdr:nvSpPr>
        <cdr:cNvPr id="53250" name="Text 2">
          <a:extLst xmlns:a="http://schemas.openxmlformats.org/drawingml/2006/main">
            <a:ext uri="{FF2B5EF4-FFF2-40B4-BE49-F238E27FC236}">
              <a16:creationId xmlns:a16="http://schemas.microsoft.com/office/drawing/2014/main" id="{0DB809C8-0B40-FD2F-2B21-73EA72450BC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0456" y="1338747"/>
          <a:ext cx="666733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Primarschule</a:t>
          </a:r>
        </a:p>
      </cdr:txBody>
    </cdr:sp>
  </cdr:relSizeAnchor>
  <cdr:relSizeAnchor xmlns:cdr="http://schemas.openxmlformats.org/drawingml/2006/chartDrawing">
    <cdr:from>
      <cdr:x>0.25363</cdr:x>
      <cdr:y>0.50097</cdr:y>
    </cdr:from>
    <cdr:to>
      <cdr:x>0.34755</cdr:x>
      <cdr:y>0.55182</cdr:y>
    </cdr:to>
    <cdr:sp macro="" textlink="">
      <cdr:nvSpPr>
        <cdr:cNvPr id="53251" name="Text 3">
          <a:extLst xmlns:a="http://schemas.openxmlformats.org/drawingml/2006/main">
            <a:ext uri="{FF2B5EF4-FFF2-40B4-BE49-F238E27FC236}">
              <a16:creationId xmlns:a16="http://schemas.microsoft.com/office/drawing/2014/main" id="{35E58190-35A2-22F3-8078-0DF4D111DA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69563" y="1783045"/>
          <a:ext cx="543054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Oberstufe</a:t>
          </a:r>
        </a:p>
      </cdr:txBody>
    </cdr:sp>
  </cdr:relSizeAnchor>
  <cdr:relSizeAnchor xmlns:cdr="http://schemas.openxmlformats.org/drawingml/2006/chartDrawing">
    <cdr:from>
      <cdr:x>0.13782</cdr:x>
      <cdr:y>0.59732</cdr:y>
    </cdr:from>
    <cdr:to>
      <cdr:x>0.25314</cdr:x>
      <cdr:y>0.64817</cdr:y>
    </cdr:to>
    <cdr:sp macro="" textlink="">
      <cdr:nvSpPr>
        <cdr:cNvPr id="53252" name="Text 4">
          <a:extLst xmlns:a="http://schemas.openxmlformats.org/drawingml/2006/main">
            <a:ext uri="{FF2B5EF4-FFF2-40B4-BE49-F238E27FC236}">
              <a16:creationId xmlns:a16="http://schemas.microsoft.com/office/drawing/2014/main" id="{EB439772-14A8-8C14-D0CE-2F4CD1752DD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9986" y="2125345"/>
          <a:ext cx="666734" cy="18065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Kindergarten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52</xdr:row>
      <xdr:rowOff>123825</xdr:rowOff>
    </xdr:from>
    <xdr:to>
      <xdr:col>6</xdr:col>
      <xdr:colOff>0</xdr:colOff>
      <xdr:row>55</xdr:row>
      <xdr:rowOff>95250</xdr:rowOff>
    </xdr:to>
    <xdr:sp macro="" textlink="">
      <xdr:nvSpPr>
        <xdr:cNvPr id="54282" name="Text 10">
          <a:extLst>
            <a:ext uri="{FF2B5EF4-FFF2-40B4-BE49-F238E27FC236}">
              <a16:creationId xmlns:a16="http://schemas.microsoft.com/office/drawing/2014/main" id="{CECB3A94-0F16-3A64-E43E-B622EABB606D}"/>
            </a:ext>
          </a:extLst>
        </xdr:cNvPr>
        <xdr:cNvSpPr txBox="1">
          <a:spLocks noChangeArrowheads="1"/>
        </xdr:cNvSpPr>
      </xdr:nvSpPr>
      <xdr:spPr bwMode="auto">
        <a:xfrm>
          <a:off x="0" y="8677275"/>
          <a:ext cx="5781675" cy="4572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2003 wurden Ausländerkinder aus 56 Nationen unterrichtet.</a:t>
          </a:r>
        </a:p>
      </xdr:txBody>
    </xdr:sp>
    <xdr:clientData/>
  </xdr:twoCellAnchor>
  <xdr:oneCellAnchor>
    <xdr:from>
      <xdr:col>0</xdr:col>
      <xdr:colOff>9525</xdr:colOff>
      <xdr:row>15</xdr:row>
      <xdr:rowOff>57150</xdr:rowOff>
    </xdr:from>
    <xdr:ext cx="2266950" cy="200025"/>
    <xdr:sp macro="" textlink="">
      <xdr:nvSpPr>
        <xdr:cNvPr id="54283" name="Text 11">
          <a:extLst>
            <a:ext uri="{FF2B5EF4-FFF2-40B4-BE49-F238E27FC236}">
              <a16:creationId xmlns:a16="http://schemas.microsoft.com/office/drawing/2014/main" id="{C104C817-E9E3-A293-4B95-910D8A99E366}"/>
            </a:ext>
          </a:extLst>
        </xdr:cNvPr>
        <xdr:cNvSpPr txBox="1">
          <a:spLocks noChangeArrowheads="1"/>
        </xdr:cNvSpPr>
      </xdr:nvSpPr>
      <xdr:spPr bwMode="auto">
        <a:xfrm>
          <a:off x="9525" y="2600325"/>
          <a:ext cx="2266950" cy="2000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18288" bIns="22860" anchor="ctr" upright="1">
          <a:spAutoFit/>
        </a:bodyPr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Ausländerkinder nach Herkunftsland</a:t>
          </a:r>
        </a:p>
      </xdr:txBody>
    </xdr:sp>
    <xdr:clientData/>
  </xdr:oneCellAnchor>
  <xdr:twoCellAnchor>
    <xdr:from>
      <xdr:col>0</xdr:col>
      <xdr:colOff>447675</xdr:colOff>
      <xdr:row>0</xdr:row>
      <xdr:rowOff>0</xdr:rowOff>
    </xdr:from>
    <xdr:to>
      <xdr:col>5</xdr:col>
      <xdr:colOff>200025</xdr:colOff>
      <xdr:row>12</xdr:row>
      <xdr:rowOff>19050</xdr:rowOff>
    </xdr:to>
    <xdr:graphicFrame macro="">
      <xdr:nvGraphicFramePr>
        <xdr:cNvPr id="54288" name="Diagramm 16">
          <a:extLst>
            <a:ext uri="{FF2B5EF4-FFF2-40B4-BE49-F238E27FC236}">
              <a16:creationId xmlns:a16="http://schemas.microsoft.com/office/drawing/2014/main" id="{772963BB-C9FB-4DD2-B812-83AA7604A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819525" cy="228600"/>
    <xdr:sp macro="" textlink="">
      <xdr:nvSpPr>
        <xdr:cNvPr id="55297" name="Text 1">
          <a:extLst>
            <a:ext uri="{FF2B5EF4-FFF2-40B4-BE49-F238E27FC236}">
              <a16:creationId xmlns:a16="http://schemas.microsoft.com/office/drawing/2014/main" id="{B575CD34-8EB1-5234-DD27-DC7C95797875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3819525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18288" bIns="27432" anchor="ctr" upright="1">
          <a:spAutoFit/>
        </a:bodyPr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Personalbestand der Schule Opfikon per 1. Januar 2004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114300</xdr:rowOff>
    </xdr:from>
    <xdr:to>
      <xdr:col>8</xdr:col>
      <xdr:colOff>0</xdr:colOff>
      <xdr:row>23</xdr:row>
      <xdr:rowOff>19050</xdr:rowOff>
    </xdr:to>
    <xdr:graphicFrame macro="">
      <xdr:nvGraphicFramePr>
        <xdr:cNvPr id="5122" name="Diagramm 2">
          <a:extLst>
            <a:ext uri="{FF2B5EF4-FFF2-40B4-BE49-F238E27FC236}">
              <a16:creationId xmlns:a16="http://schemas.microsoft.com/office/drawing/2014/main" id="{F38A818F-4395-BDE3-65EA-57056C8E42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27</xdr:row>
      <xdr:rowOff>142875</xdr:rowOff>
    </xdr:from>
    <xdr:ext cx="352425" cy="215900"/>
    <xdr:sp macro="" textlink="">
      <xdr:nvSpPr>
        <xdr:cNvPr id="5123" name="Text 3">
          <a:extLst>
            <a:ext uri="{FF2B5EF4-FFF2-40B4-BE49-F238E27FC236}">
              <a16:creationId xmlns:a16="http://schemas.microsoft.com/office/drawing/2014/main" id="{01D0CB8F-755E-516A-4A4C-C199ADBE9A83}"/>
            </a:ext>
          </a:extLst>
        </xdr:cNvPr>
        <xdr:cNvSpPr txBox="1">
          <a:spLocks noChangeArrowheads="1"/>
        </xdr:cNvSpPr>
      </xdr:nvSpPr>
      <xdr:spPr bwMode="auto">
        <a:xfrm>
          <a:off x="0" y="4533900"/>
          <a:ext cx="352425" cy="2190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2860" rIns="0" bIns="22860" anchor="ctr" upright="1">
          <a:spAutoFit/>
        </a:bodyPr>
        <a:lstStyle/>
        <a:p>
          <a:pPr algn="l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Rat</a:t>
          </a:r>
        </a:p>
      </xdr:txBody>
    </xdr:sp>
    <xdr:clientData/>
  </xdr:oneCellAnchor>
  <xdr:twoCellAnchor>
    <xdr:from>
      <xdr:col>3</xdr:col>
      <xdr:colOff>123825</xdr:colOff>
      <xdr:row>41</xdr:row>
      <xdr:rowOff>0</xdr:rowOff>
    </xdr:from>
    <xdr:to>
      <xdr:col>7</xdr:col>
      <xdr:colOff>571500</xdr:colOff>
      <xdr:row>55</xdr:row>
      <xdr:rowOff>142875</xdr:rowOff>
    </xdr:to>
    <xdr:graphicFrame macro="">
      <xdr:nvGraphicFramePr>
        <xdr:cNvPr id="5126" name="Diagramm 6">
          <a:extLst>
            <a:ext uri="{FF2B5EF4-FFF2-40B4-BE49-F238E27FC236}">
              <a16:creationId xmlns:a16="http://schemas.microsoft.com/office/drawing/2014/main" id="{479D3CA1-0E9D-07B2-19B9-4FA636922D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41</xdr:row>
      <xdr:rowOff>19050</xdr:rowOff>
    </xdr:from>
    <xdr:to>
      <xdr:col>3</xdr:col>
      <xdr:colOff>0</xdr:colOff>
      <xdr:row>55</xdr:row>
      <xdr:rowOff>142875</xdr:rowOff>
    </xdr:to>
    <xdr:graphicFrame macro="">
      <xdr:nvGraphicFramePr>
        <xdr:cNvPr id="5127" name="Diagramm 7">
          <a:extLst>
            <a:ext uri="{FF2B5EF4-FFF2-40B4-BE49-F238E27FC236}">
              <a16:creationId xmlns:a16="http://schemas.microsoft.com/office/drawing/2014/main" id="{399420A9-AD3C-131A-D208-D1105DACB0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23</xdr:row>
      <xdr:rowOff>19050</xdr:rowOff>
    </xdr:from>
    <xdr:to>
      <xdr:col>8</xdr:col>
      <xdr:colOff>0</xdr:colOff>
      <xdr:row>26</xdr:row>
      <xdr:rowOff>66675</xdr:rowOff>
    </xdr:to>
    <xdr:sp macro="" textlink="">
      <xdr:nvSpPr>
        <xdr:cNvPr id="5128" name="Text 8">
          <a:extLst>
            <a:ext uri="{FF2B5EF4-FFF2-40B4-BE49-F238E27FC236}">
              <a16:creationId xmlns:a16="http://schemas.microsoft.com/office/drawing/2014/main" id="{D2006A63-4169-906F-D0A5-6D97ADD17E6D}"/>
            </a:ext>
          </a:extLst>
        </xdr:cNvPr>
        <xdr:cNvSpPr txBox="1">
          <a:spLocks noChangeArrowheads="1"/>
        </xdr:cNvSpPr>
      </xdr:nvSpPr>
      <xdr:spPr bwMode="auto">
        <a:xfrm>
          <a:off x="0" y="3743325"/>
          <a:ext cx="5781675" cy="5334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1000" b="0" i="1" u="none" strike="noStrike" baseline="0">
              <a:solidFill>
                <a:srgbClr val="000000"/>
              </a:solidFill>
              <a:latin typeface="Arial"/>
              <a:cs typeface="Arial"/>
            </a:rPr>
            <a:t>Das Kräfteverhältnis hat sich im Vergleich zur Periode 98/02 stabilisiert. Die bürgerlichen Parteien erreichen eine 21:15-Mehrheit.</a:t>
          </a:r>
        </a:p>
      </xdr:txBody>
    </xdr:sp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0.80156</cdr:x>
      <cdr:y>0.25312</cdr:y>
    </cdr:from>
    <cdr:to>
      <cdr:x>0.85298</cdr:x>
      <cdr:y>0.33573</cdr:y>
    </cdr:to>
    <cdr:sp macro="" textlink="">
      <cdr:nvSpPr>
        <cdr:cNvPr id="6145" name="Text 1">
          <a:extLst xmlns:a="http://schemas.openxmlformats.org/drawingml/2006/main">
            <a:ext uri="{FF2B5EF4-FFF2-40B4-BE49-F238E27FC236}">
              <a16:creationId xmlns:a16="http://schemas.microsoft.com/office/drawing/2014/main" id="{7A6BD1F7-3EC6-6B64-F4FC-A8DA55429E5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615556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0.80156</cdr:x>
      <cdr:y>0.79539</cdr:y>
    </cdr:from>
    <cdr:to>
      <cdr:x>0.85298</cdr:x>
      <cdr:y>0.87801</cdr:y>
    </cdr:to>
    <cdr:sp macro="" textlink="">
      <cdr:nvSpPr>
        <cdr:cNvPr id="6146" name="Text 2">
          <a:extLst xmlns:a="http://schemas.openxmlformats.org/drawingml/2006/main">
            <a:ext uri="{FF2B5EF4-FFF2-40B4-BE49-F238E27FC236}">
              <a16:creationId xmlns:a16="http://schemas.microsoft.com/office/drawing/2014/main" id="{5652C27E-83EE-A3C5-DF7B-EE28190AF4A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32544" y="1927511"/>
          <a:ext cx="143032" cy="199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0.46137</cdr:x>
      <cdr:y>0.86816</cdr:y>
    </cdr:from>
    <cdr:to>
      <cdr:x>0.5128</cdr:x>
      <cdr:y>0.95078</cdr:y>
    </cdr:to>
    <cdr:sp macro="" textlink="">
      <cdr:nvSpPr>
        <cdr:cNvPr id="6148" name="Text 4">
          <a:extLst xmlns:a="http://schemas.openxmlformats.org/drawingml/2006/main">
            <a:ext uri="{FF2B5EF4-FFF2-40B4-BE49-F238E27FC236}">
              <a16:creationId xmlns:a16="http://schemas.microsoft.com/office/drawing/2014/main" id="{15F38DE3-B94A-AB4C-1CD5-168F599A965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6383" y="2103561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  <cdr:relSizeAnchor xmlns:cdr="http://schemas.openxmlformats.org/drawingml/2006/chartDrawing">
    <cdr:from>
      <cdr:x>0.06155</cdr:x>
      <cdr:y>0.54731</cdr:y>
    </cdr:from>
    <cdr:to>
      <cdr:x>0.11297</cdr:x>
      <cdr:y>0.62993</cdr:y>
    </cdr:to>
    <cdr:sp macro="" textlink="">
      <cdr:nvSpPr>
        <cdr:cNvPr id="6149" name="Text 5">
          <a:extLst xmlns:a="http://schemas.openxmlformats.org/drawingml/2006/main">
            <a:ext uri="{FF2B5EF4-FFF2-40B4-BE49-F238E27FC236}">
              <a16:creationId xmlns:a16="http://schemas.microsoft.com/office/drawing/2014/main" id="{22DACC1C-0133-805B-299A-55DA6524997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4358" y="1327312"/>
          <a:ext cx="143032" cy="1998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0.26001</cdr:x>
      <cdr:y>0.19764</cdr:y>
    </cdr:from>
    <cdr:to>
      <cdr:x>0.31144</cdr:x>
      <cdr:y>0.28026</cdr:y>
    </cdr:to>
    <cdr:sp macro="" textlink="">
      <cdr:nvSpPr>
        <cdr:cNvPr id="6150" name="Text 6">
          <a:extLst xmlns:a="http://schemas.openxmlformats.org/drawingml/2006/main">
            <a:ext uri="{FF2B5EF4-FFF2-40B4-BE49-F238E27FC236}">
              <a16:creationId xmlns:a16="http://schemas.microsoft.com/office/drawing/2014/main" id="{1FBF8478-3255-7853-7EAC-74146FF91B0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6342" y="481340"/>
          <a:ext cx="143032" cy="1998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0.85996</cdr:x>
      <cdr:y>0.29041</cdr:y>
    </cdr:from>
    <cdr:to>
      <cdr:x>0.86988</cdr:x>
      <cdr:y>0.37372</cdr:y>
    </cdr:to>
    <cdr:sp macro="" textlink="">
      <cdr:nvSpPr>
        <cdr:cNvPr id="7170" name="Text 2">
          <a:extLst xmlns:a="http://schemas.openxmlformats.org/drawingml/2006/main">
            <a:ext uri="{FF2B5EF4-FFF2-40B4-BE49-F238E27FC236}">
              <a16:creationId xmlns:a16="http://schemas.microsoft.com/office/drawing/2014/main" id="{C888C686-D03C-D15C-25AC-C3F2DD55214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85097" y="700248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</a:p>
      </cdr:txBody>
    </cdr:sp>
  </cdr:relSizeAnchor>
  <cdr:relSizeAnchor xmlns:cdr="http://schemas.openxmlformats.org/drawingml/2006/chartDrawing">
    <cdr:from>
      <cdr:x>0.69968</cdr:x>
      <cdr:y>0.86396</cdr:y>
    </cdr:from>
    <cdr:to>
      <cdr:x>0.7096</cdr:x>
      <cdr:y>0.94727</cdr:y>
    </cdr:to>
    <cdr:sp macro="" textlink="">
      <cdr:nvSpPr>
        <cdr:cNvPr id="7173" name="Text 5">
          <a:extLst xmlns:a="http://schemas.openxmlformats.org/drawingml/2006/main">
            <a:ext uri="{FF2B5EF4-FFF2-40B4-BE49-F238E27FC236}">
              <a16:creationId xmlns:a16="http://schemas.microsoft.com/office/drawing/2014/main" id="{0D03A0F4-D66B-0981-0565-FCFBD78A1A2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22518" y="2076939"/>
          <a:ext cx="2860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7</a:t>
          </a:r>
        </a:p>
      </cdr:txBody>
    </cdr:sp>
  </cdr:relSizeAnchor>
  <cdr:relSizeAnchor xmlns:cdr="http://schemas.openxmlformats.org/drawingml/2006/chartDrawing">
    <cdr:from>
      <cdr:x>0.23601</cdr:x>
      <cdr:y>0.86324</cdr:y>
    </cdr:from>
    <cdr:to>
      <cdr:x>0.37453</cdr:x>
      <cdr:y>0.94655</cdr:y>
    </cdr:to>
    <cdr:sp macro="" textlink="">
      <cdr:nvSpPr>
        <cdr:cNvPr id="7178" name="Text 10">
          <a:extLst xmlns:a="http://schemas.openxmlformats.org/drawingml/2006/main">
            <a:ext uri="{FF2B5EF4-FFF2-40B4-BE49-F238E27FC236}">
              <a16:creationId xmlns:a16="http://schemas.microsoft.com/office/drawing/2014/main" id="{CA582F32-13FF-DD27-E439-9EC2E54BF1A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317" y="2075210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 (+1)</a:t>
          </a:r>
        </a:p>
      </cdr:txBody>
    </cdr:sp>
  </cdr:relSizeAnchor>
  <cdr:relSizeAnchor xmlns:cdr="http://schemas.openxmlformats.org/drawingml/2006/chartDrawing">
    <cdr:from>
      <cdr:x>0.80968</cdr:x>
      <cdr:y>0.33699</cdr:y>
    </cdr:from>
    <cdr:to>
      <cdr:x>0.9482</cdr:x>
      <cdr:y>0.42029</cdr:y>
    </cdr:to>
    <cdr:sp macro="" textlink="">
      <cdr:nvSpPr>
        <cdr:cNvPr id="7179" name="Text 11">
          <a:extLst xmlns:a="http://schemas.openxmlformats.org/drawingml/2006/main">
            <a:ext uri="{FF2B5EF4-FFF2-40B4-BE49-F238E27FC236}">
              <a16:creationId xmlns:a16="http://schemas.microsoft.com/office/drawing/2014/main" id="{25E98D44-8226-BAD2-332F-D6040C79565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39974" y="812043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(+1)</a:t>
          </a:r>
        </a:p>
      </cdr:txBody>
    </cdr:sp>
  </cdr:relSizeAnchor>
  <cdr:relSizeAnchor xmlns:cdr="http://schemas.openxmlformats.org/drawingml/2006/chartDrawing">
    <cdr:from>
      <cdr:x>0.65158</cdr:x>
      <cdr:y>0.19198</cdr:y>
    </cdr:from>
    <cdr:to>
      <cdr:x>0.70114</cdr:x>
      <cdr:y>0.27529</cdr:y>
    </cdr:to>
    <cdr:sp macro="" textlink="">
      <cdr:nvSpPr>
        <cdr:cNvPr id="7180" name="Text 12">
          <a:extLst xmlns:a="http://schemas.openxmlformats.org/drawingml/2006/main">
            <a:ext uri="{FF2B5EF4-FFF2-40B4-BE49-F238E27FC236}">
              <a16:creationId xmlns:a16="http://schemas.microsoft.com/office/drawing/2014/main" id="{9B68BF44-A75C-2D93-4025-C3B16E7843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674" y="463980"/>
          <a:ext cx="14303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</a:t>
          </a:r>
        </a:p>
      </cdr:txBody>
    </cdr:sp>
  </cdr:relSizeAnchor>
  <cdr:relSizeAnchor xmlns:cdr="http://schemas.openxmlformats.org/drawingml/2006/chartDrawing">
    <cdr:from>
      <cdr:x>0.03149</cdr:x>
      <cdr:y>0.36724</cdr:y>
    </cdr:from>
    <cdr:to>
      <cdr:x>0.19322</cdr:x>
      <cdr:y>0.45054</cdr:y>
    </cdr:to>
    <cdr:sp macro="" textlink="">
      <cdr:nvSpPr>
        <cdr:cNvPr id="7181" name="Text 13">
          <a:extLst xmlns:a="http://schemas.openxmlformats.org/drawingml/2006/main">
            <a:ext uri="{FF2B5EF4-FFF2-40B4-BE49-F238E27FC236}">
              <a16:creationId xmlns:a16="http://schemas.microsoft.com/office/drawing/2014/main" id="{FA5ABE47-176E-AA9E-EA13-02FAB5035E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4058" y="884652"/>
          <a:ext cx="466765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11 (+2)</a:t>
          </a:r>
        </a:p>
      </cdr:txBody>
    </cdr:sp>
  </cdr:relSizeAnchor>
  <cdr:relSizeAnchor xmlns:cdr="http://schemas.openxmlformats.org/drawingml/2006/chartDrawing">
    <cdr:from>
      <cdr:x>0.65158</cdr:x>
      <cdr:y>0.84403</cdr:y>
    </cdr:from>
    <cdr:to>
      <cdr:x>0.77704</cdr:x>
      <cdr:y>0.92734</cdr:y>
    </cdr:to>
    <cdr:sp macro="" textlink="">
      <cdr:nvSpPr>
        <cdr:cNvPr id="7182" name="Text 14">
          <a:extLst xmlns:a="http://schemas.openxmlformats.org/drawingml/2006/main">
            <a:ext uri="{FF2B5EF4-FFF2-40B4-BE49-F238E27FC236}">
              <a16:creationId xmlns:a16="http://schemas.microsoft.com/office/drawing/2014/main" id="{D4EC7EDB-97BB-AAD1-86D7-1B2B709287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674" y="2029109"/>
          <a:ext cx="36211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5 (-1)</a:t>
          </a:r>
        </a:p>
      </cdr:txBody>
    </cdr:sp>
  </cdr:relSizeAnchor>
  <cdr:relSizeAnchor xmlns:cdr="http://schemas.openxmlformats.org/drawingml/2006/chartDrawing">
    <cdr:from>
      <cdr:x>0.85175</cdr:x>
      <cdr:y>0.53121</cdr:y>
    </cdr:from>
    <cdr:to>
      <cdr:x>0.99027</cdr:x>
      <cdr:y>0.61452</cdr:y>
    </cdr:to>
    <cdr:sp macro="" textlink="">
      <cdr:nvSpPr>
        <cdr:cNvPr id="7183" name="Text 15">
          <a:extLst xmlns:a="http://schemas.openxmlformats.org/drawingml/2006/main">
            <a:ext uri="{FF2B5EF4-FFF2-40B4-BE49-F238E27FC236}">
              <a16:creationId xmlns:a16="http://schemas.microsoft.com/office/drawing/2014/main" id="{F30AB7E2-A528-6331-6E5B-F5E1DE8781B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61375" y="1278239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0.26599</cdr:x>
      <cdr:y>0.19198</cdr:y>
    </cdr:from>
    <cdr:to>
      <cdr:x>0.40451</cdr:x>
      <cdr:y>0.27529</cdr:y>
    </cdr:to>
    <cdr:sp macro="" textlink="">
      <cdr:nvSpPr>
        <cdr:cNvPr id="7184" name="Text 16">
          <a:extLst xmlns:a="http://schemas.openxmlformats.org/drawingml/2006/main">
            <a:ext uri="{FF2B5EF4-FFF2-40B4-BE49-F238E27FC236}">
              <a16:creationId xmlns:a16="http://schemas.microsoft.com/office/drawing/2014/main" id="{969038C3-354F-FB46-A28F-11317185AE0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70833" y="463980"/>
          <a:ext cx="399786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4 (+1)</a:t>
          </a:r>
        </a:p>
      </cdr:txBody>
    </cdr:sp>
  </cdr:relSizeAnchor>
  <cdr:relSizeAnchor xmlns:cdr="http://schemas.openxmlformats.org/drawingml/2006/chartDrawing">
    <cdr:from>
      <cdr:x>0.38348</cdr:x>
      <cdr:y>0.86396</cdr:y>
    </cdr:from>
    <cdr:to>
      <cdr:x>0.50894</cdr:x>
      <cdr:y>0.94727</cdr:y>
    </cdr:to>
    <cdr:sp macro="" textlink="">
      <cdr:nvSpPr>
        <cdr:cNvPr id="7185" name="Text 17">
          <a:extLst xmlns:a="http://schemas.openxmlformats.org/drawingml/2006/main">
            <a:ext uri="{FF2B5EF4-FFF2-40B4-BE49-F238E27FC236}">
              <a16:creationId xmlns:a16="http://schemas.microsoft.com/office/drawing/2014/main" id="{603AEFB8-C6D8-3EA0-7839-BA711897DB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09918" y="2076939"/>
          <a:ext cx="362110" cy="19996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18288" tIns="22860" rIns="18288" bIns="22860" anchor="ctr" upright="1">
          <a:spAutoFit/>
        </a:bodyPr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2 (-3)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7</xdr:row>
      <xdr:rowOff>57150</xdr:rowOff>
    </xdr:from>
    <xdr:to>
      <xdr:col>65</xdr:col>
      <xdr:colOff>57150</xdr:colOff>
      <xdr:row>16</xdr:row>
      <xdr:rowOff>0</xdr:rowOff>
    </xdr:to>
    <xdr:sp macro="" textlink="">
      <xdr:nvSpPr>
        <xdr:cNvPr id="8383" name="Zeichnung 191">
          <a:extLst>
            <a:ext uri="{FF2B5EF4-FFF2-40B4-BE49-F238E27FC236}">
              <a16:creationId xmlns:a16="http://schemas.microsoft.com/office/drawing/2014/main" id="{47F6DF03-BF1A-04A1-F42F-98C533771C13}"/>
            </a:ext>
          </a:extLst>
        </xdr:cNvPr>
        <xdr:cNvSpPr>
          <a:spLocks/>
        </xdr:cNvSpPr>
      </xdr:nvSpPr>
      <xdr:spPr bwMode="auto">
        <a:xfrm>
          <a:off x="1466850" y="457200"/>
          <a:ext cx="2924175" cy="457200"/>
        </a:xfrm>
        <a:custGeom>
          <a:avLst/>
          <a:gdLst>
            <a:gd name="T0" fmla="*/ 0 w 16384"/>
            <a:gd name="T1" fmla="*/ 10411 h 16384"/>
            <a:gd name="T2" fmla="*/ 8219 w 16384"/>
            <a:gd name="T3" fmla="*/ 16384 h 16384"/>
            <a:gd name="T4" fmla="*/ 16384 w 16384"/>
            <a:gd name="T5" fmla="*/ 10411 h 16384"/>
            <a:gd name="T6" fmla="*/ 8219 w 16384"/>
            <a:gd name="T7" fmla="*/ 0 h 16384"/>
            <a:gd name="T8" fmla="*/ 0 w 16384"/>
            <a:gd name="T9" fmla="*/ 10411 h 16384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</a:cxnLst>
          <a:rect l="0" t="0" r="r" b="b"/>
          <a:pathLst>
            <a:path w="16384" h="16384">
              <a:moveTo>
                <a:pt x="0" y="10411"/>
              </a:moveTo>
              <a:lnTo>
                <a:pt x="8219" y="16384"/>
              </a:lnTo>
              <a:lnTo>
                <a:pt x="16384" y="10411"/>
              </a:lnTo>
              <a:lnTo>
                <a:pt x="8219" y="0"/>
              </a:lnTo>
              <a:lnTo>
                <a:pt x="0" y="10411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/>
          <a:tailEnd/>
        </a:ln>
      </xdr:spPr>
    </xdr:sp>
    <xdr:clientData/>
  </xdr:twoCellAnchor>
  <xdr:twoCellAnchor editAs="oneCell">
    <xdr:from>
      <xdr:col>35</xdr:col>
      <xdr:colOff>0</xdr:colOff>
      <xdr:row>11</xdr:row>
      <xdr:rowOff>0</xdr:rowOff>
    </xdr:from>
    <xdr:to>
      <xdr:col>53</xdr:col>
      <xdr:colOff>47625</xdr:colOff>
      <xdr:row>14</xdr:row>
      <xdr:rowOff>0</xdr:rowOff>
    </xdr:to>
    <xdr:sp macro="" textlink="">
      <xdr:nvSpPr>
        <xdr:cNvPr id="8198" name="Text 6">
          <a:extLst>
            <a:ext uri="{FF2B5EF4-FFF2-40B4-BE49-F238E27FC236}">
              <a16:creationId xmlns:a16="http://schemas.microsoft.com/office/drawing/2014/main" id="{D71A84B9-7312-0AF9-0511-23E2A88EDDB1}"/>
            </a:ext>
          </a:extLst>
        </xdr:cNvPr>
        <xdr:cNvSpPr txBox="1">
          <a:spLocks noChangeArrowheads="1"/>
        </xdr:cNvSpPr>
      </xdr:nvSpPr>
      <xdr:spPr bwMode="auto">
        <a:xfrm>
          <a:off x="2333625" y="628650"/>
          <a:ext cx="1247775" cy="1714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Stimmberechtigte</a:t>
          </a:r>
        </a:p>
      </xdr:txBody>
    </xdr:sp>
    <xdr:clientData/>
  </xdr:twoCellAnchor>
  <xdr:twoCellAnchor editAs="oneCell">
    <xdr:from>
      <xdr:col>22</xdr:col>
      <xdr:colOff>0</xdr:colOff>
      <xdr:row>27</xdr:row>
      <xdr:rowOff>0</xdr:rowOff>
    </xdr:from>
    <xdr:to>
      <xdr:col>66</xdr:col>
      <xdr:colOff>0</xdr:colOff>
      <xdr:row>34</xdr:row>
      <xdr:rowOff>0</xdr:rowOff>
    </xdr:to>
    <xdr:sp macro="" textlink="">
      <xdr:nvSpPr>
        <xdr:cNvPr id="8200" name="Text 8">
          <a:extLst>
            <a:ext uri="{FF2B5EF4-FFF2-40B4-BE49-F238E27FC236}">
              <a16:creationId xmlns:a16="http://schemas.microsoft.com/office/drawing/2014/main" id="{543DA91D-E85E-C604-4F97-F25BCB8A104E}"/>
            </a:ext>
          </a:extLst>
        </xdr:cNvPr>
        <xdr:cNvSpPr txBox="1">
          <a:spLocks noChangeArrowheads="1"/>
        </xdr:cNvSpPr>
      </xdr:nvSpPr>
      <xdr:spPr bwMode="auto">
        <a:xfrm>
          <a:off x="1466850" y="1543050"/>
          <a:ext cx="29337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Stadtrat</a:t>
          </a:r>
        </a:p>
      </xdr:txBody>
    </xdr:sp>
    <xdr:clientData/>
  </xdr:twoCellAnchor>
  <xdr:twoCellAnchor editAs="oneCell">
    <xdr:from>
      <xdr:col>20</xdr:col>
      <xdr:colOff>19050</xdr:colOff>
      <xdr:row>18</xdr:row>
      <xdr:rowOff>0</xdr:rowOff>
    </xdr:from>
    <xdr:to>
      <xdr:col>67</xdr:col>
      <xdr:colOff>47625</xdr:colOff>
      <xdr:row>25</xdr:row>
      <xdr:rowOff>0</xdr:rowOff>
    </xdr:to>
    <xdr:sp macro="" textlink="">
      <xdr:nvSpPr>
        <xdr:cNvPr id="8193" name="Rectangle 1">
          <a:extLst>
            <a:ext uri="{FF2B5EF4-FFF2-40B4-BE49-F238E27FC236}">
              <a16:creationId xmlns:a16="http://schemas.microsoft.com/office/drawing/2014/main" id="{4904CAA5-4CAE-4A66-8307-E537737D0537}"/>
            </a:ext>
          </a:extLst>
        </xdr:cNvPr>
        <xdr:cNvSpPr>
          <a:spLocks noChangeArrowheads="1"/>
        </xdr:cNvSpPr>
      </xdr:nvSpPr>
      <xdr:spPr bwMode="auto">
        <a:xfrm>
          <a:off x="1352550" y="1028700"/>
          <a:ext cx="31623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21</xdr:col>
      <xdr:colOff>9525</xdr:colOff>
      <xdr:row>22</xdr:row>
      <xdr:rowOff>9525</xdr:rowOff>
    </xdr:from>
    <xdr:to>
      <xdr:col>43</xdr:col>
      <xdr:colOff>47625</xdr:colOff>
      <xdr:row>24</xdr:row>
      <xdr:rowOff>38100</xdr:rowOff>
    </xdr:to>
    <xdr:sp macro="" textlink="">
      <xdr:nvSpPr>
        <xdr:cNvPr id="8196" name="Text 4">
          <a:extLst>
            <a:ext uri="{FF2B5EF4-FFF2-40B4-BE49-F238E27FC236}">
              <a16:creationId xmlns:a16="http://schemas.microsoft.com/office/drawing/2014/main" id="{6EF3FC0B-094C-095E-592C-37E3D90FC0BC}"/>
            </a:ext>
          </a:extLst>
        </xdr:cNvPr>
        <xdr:cNvSpPr txBox="1">
          <a:spLocks noChangeArrowheads="1"/>
        </xdr:cNvSpPr>
      </xdr:nvSpPr>
      <xdr:spPr bwMode="auto">
        <a:xfrm>
          <a:off x="1409700" y="1266825"/>
          <a:ext cx="1504950" cy="142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Geschäftsprüfungskommission   </a:t>
          </a:r>
        </a:p>
      </xdr:txBody>
    </xdr:sp>
    <xdr:clientData/>
  </xdr:twoCellAnchor>
  <xdr:twoCellAnchor editAs="oneCell">
    <xdr:from>
      <xdr:col>35</xdr:col>
      <xdr:colOff>0</xdr:colOff>
      <xdr:row>18</xdr:row>
      <xdr:rowOff>19050</xdr:rowOff>
    </xdr:from>
    <xdr:to>
      <xdr:col>53</xdr:col>
      <xdr:colOff>19050</xdr:colOff>
      <xdr:row>21</xdr:row>
      <xdr:rowOff>9525</xdr:rowOff>
    </xdr:to>
    <xdr:sp macro="" textlink="">
      <xdr:nvSpPr>
        <xdr:cNvPr id="8195" name="Text 3">
          <a:extLst>
            <a:ext uri="{FF2B5EF4-FFF2-40B4-BE49-F238E27FC236}">
              <a16:creationId xmlns:a16="http://schemas.microsoft.com/office/drawing/2014/main" id="{41327C40-DAA2-2FCE-2AAA-361F123657FB}"/>
            </a:ext>
          </a:extLst>
        </xdr:cNvPr>
        <xdr:cNvSpPr txBox="1">
          <a:spLocks noChangeArrowheads="1"/>
        </xdr:cNvSpPr>
      </xdr:nvSpPr>
      <xdr:spPr bwMode="auto">
        <a:xfrm>
          <a:off x="2333625" y="1047750"/>
          <a:ext cx="12192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Gemeinderat</a:t>
          </a:r>
        </a:p>
      </xdr:txBody>
    </xdr:sp>
    <xdr:clientData/>
  </xdr:twoCellAnchor>
  <xdr:twoCellAnchor editAs="oneCell">
    <xdr:from>
      <xdr:col>22</xdr:col>
      <xdr:colOff>0</xdr:colOff>
      <xdr:row>8</xdr:row>
      <xdr:rowOff>0</xdr:rowOff>
    </xdr:from>
    <xdr:to>
      <xdr:col>44</xdr:col>
      <xdr:colOff>0</xdr:colOff>
      <xdr:row>13</xdr:row>
      <xdr:rowOff>0</xdr:rowOff>
    </xdr:to>
    <xdr:sp macro="" textlink="">
      <xdr:nvSpPr>
        <xdr:cNvPr id="8204" name="Line 12">
          <a:extLst>
            <a:ext uri="{FF2B5EF4-FFF2-40B4-BE49-F238E27FC236}">
              <a16:creationId xmlns:a16="http://schemas.microsoft.com/office/drawing/2014/main" id="{467AC448-E8CD-BADA-7105-122BF6439C62}"/>
            </a:ext>
          </a:extLst>
        </xdr:cNvPr>
        <xdr:cNvSpPr>
          <a:spLocks noChangeShapeType="1"/>
        </xdr:cNvSpPr>
      </xdr:nvSpPr>
      <xdr:spPr bwMode="auto">
        <a:xfrm flipV="1">
          <a:off x="146685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22</xdr:col>
      <xdr:colOff>0</xdr:colOff>
      <xdr:row>13</xdr:row>
      <xdr:rowOff>0</xdr:rowOff>
    </xdr:from>
    <xdr:to>
      <xdr:col>44</xdr:col>
      <xdr:colOff>0</xdr:colOff>
      <xdr:row>16</xdr:row>
      <xdr:rowOff>0</xdr:rowOff>
    </xdr:to>
    <xdr:sp macro="" textlink="">
      <xdr:nvSpPr>
        <xdr:cNvPr id="8207" name="Line 15">
          <a:extLst>
            <a:ext uri="{FF2B5EF4-FFF2-40B4-BE49-F238E27FC236}">
              <a16:creationId xmlns:a16="http://schemas.microsoft.com/office/drawing/2014/main" id="{12D6BC06-BFAB-F7EA-B843-0AFC75F9F15D}"/>
            </a:ext>
          </a:extLst>
        </xdr:cNvPr>
        <xdr:cNvSpPr>
          <a:spLocks noChangeShapeType="1"/>
        </xdr:cNvSpPr>
      </xdr:nvSpPr>
      <xdr:spPr bwMode="auto">
        <a:xfrm>
          <a:off x="146685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8</xdr:row>
      <xdr:rowOff>0</xdr:rowOff>
    </xdr:from>
    <xdr:to>
      <xdr:col>66</xdr:col>
      <xdr:colOff>0</xdr:colOff>
      <xdr:row>13</xdr:row>
      <xdr:rowOff>0</xdr:rowOff>
    </xdr:to>
    <xdr:sp macro="" textlink="">
      <xdr:nvSpPr>
        <xdr:cNvPr id="8208" name="Line 16">
          <a:extLst>
            <a:ext uri="{FF2B5EF4-FFF2-40B4-BE49-F238E27FC236}">
              <a16:creationId xmlns:a16="http://schemas.microsoft.com/office/drawing/2014/main" id="{EA4B1A58-B0E0-40D1-A3EF-110AED395C27}"/>
            </a:ext>
          </a:extLst>
        </xdr:cNvPr>
        <xdr:cNvSpPr>
          <a:spLocks noChangeShapeType="1"/>
        </xdr:cNvSpPr>
      </xdr:nvSpPr>
      <xdr:spPr bwMode="auto">
        <a:xfrm flipH="1" flipV="1">
          <a:off x="2933700" y="457200"/>
          <a:ext cx="1466850" cy="2857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44</xdr:col>
      <xdr:colOff>0</xdr:colOff>
      <xdr:row>13</xdr:row>
      <xdr:rowOff>0</xdr:rowOff>
    </xdr:from>
    <xdr:to>
      <xdr:col>66</xdr:col>
      <xdr:colOff>0</xdr:colOff>
      <xdr:row>16</xdr:row>
      <xdr:rowOff>0</xdr:rowOff>
    </xdr:to>
    <xdr:sp macro="" textlink="">
      <xdr:nvSpPr>
        <xdr:cNvPr id="8209" name="Line 17">
          <a:extLst>
            <a:ext uri="{FF2B5EF4-FFF2-40B4-BE49-F238E27FC236}">
              <a16:creationId xmlns:a16="http://schemas.microsoft.com/office/drawing/2014/main" id="{DADBA3A8-4F5A-A7ED-6F71-5764E8D89061}"/>
            </a:ext>
          </a:extLst>
        </xdr:cNvPr>
        <xdr:cNvSpPr>
          <a:spLocks noChangeShapeType="1"/>
        </xdr:cNvSpPr>
      </xdr:nvSpPr>
      <xdr:spPr bwMode="auto">
        <a:xfrm flipH="1">
          <a:off x="2933700" y="742950"/>
          <a:ext cx="146685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32</xdr:col>
      <xdr:colOff>0</xdr:colOff>
      <xdr:row>36</xdr:row>
      <xdr:rowOff>0</xdr:rowOff>
    </xdr:from>
    <xdr:to>
      <xdr:col>56</xdr:col>
      <xdr:colOff>0</xdr:colOff>
      <xdr:row>43</xdr:row>
      <xdr:rowOff>0</xdr:rowOff>
    </xdr:to>
    <xdr:sp macro="" textlink="">
      <xdr:nvSpPr>
        <xdr:cNvPr id="8212" name="Text 20">
          <a:extLst>
            <a:ext uri="{FF2B5EF4-FFF2-40B4-BE49-F238E27FC236}">
              <a16:creationId xmlns:a16="http://schemas.microsoft.com/office/drawing/2014/main" id="{486A5BB2-E288-C587-5311-4E1BCDAC19FD}"/>
            </a:ext>
          </a:extLst>
        </xdr:cNvPr>
        <xdr:cNvSpPr txBox="1">
          <a:spLocks noChangeArrowheads="1"/>
        </xdr:cNvSpPr>
      </xdr:nvSpPr>
      <xdr:spPr bwMode="auto">
        <a:xfrm>
          <a:off x="2133600" y="2057400"/>
          <a:ext cx="1600200" cy="400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1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>
    <xdr:from>
      <xdr:col>20</xdr:col>
      <xdr:colOff>28575</xdr:colOff>
      <xdr:row>22</xdr:row>
      <xdr:rowOff>0</xdr:rowOff>
    </xdr:from>
    <xdr:to>
      <xdr:col>68</xdr:col>
      <xdr:colOff>0</xdr:colOff>
      <xdr:row>22</xdr:row>
      <xdr:rowOff>0</xdr:rowOff>
    </xdr:to>
    <xdr:sp macro="" textlink="">
      <xdr:nvSpPr>
        <xdr:cNvPr id="8194" name="Line 2">
          <a:extLst>
            <a:ext uri="{FF2B5EF4-FFF2-40B4-BE49-F238E27FC236}">
              <a16:creationId xmlns:a16="http://schemas.microsoft.com/office/drawing/2014/main" id="{A4C51876-486B-0A08-7876-71C5FCA76BF2}"/>
            </a:ext>
          </a:extLst>
        </xdr:cNvPr>
        <xdr:cNvSpPr>
          <a:spLocks noChangeShapeType="1"/>
        </xdr:cNvSpPr>
      </xdr:nvSpPr>
      <xdr:spPr bwMode="auto">
        <a:xfrm>
          <a:off x="1362075" y="1257300"/>
          <a:ext cx="3171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</xdr:col>
      <xdr:colOff>9525</xdr:colOff>
      <xdr:row>50</xdr:row>
      <xdr:rowOff>0</xdr:rowOff>
    </xdr:from>
    <xdr:to>
      <xdr:col>26</xdr:col>
      <xdr:colOff>0</xdr:colOff>
      <xdr:row>55</xdr:row>
      <xdr:rowOff>19050</xdr:rowOff>
    </xdr:to>
    <xdr:sp macro="" textlink="">
      <xdr:nvSpPr>
        <xdr:cNvPr id="8215" name="Text 23">
          <a:extLst>
            <a:ext uri="{FF2B5EF4-FFF2-40B4-BE49-F238E27FC236}">
              <a16:creationId xmlns:a16="http://schemas.microsoft.com/office/drawing/2014/main" id="{36A72871-1835-9771-3036-A67512E7D05D}"/>
            </a:ext>
          </a:extLst>
        </xdr:cNvPr>
        <xdr:cNvSpPr txBox="1">
          <a:spLocks noChangeArrowheads="1"/>
        </xdr:cNvSpPr>
      </xdr:nvSpPr>
      <xdr:spPr bwMode="auto">
        <a:xfrm>
          <a:off x="409575" y="2857500"/>
          <a:ext cx="13239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Stadtpräsident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Fehr</a:t>
          </a:r>
        </a:p>
      </xdr:txBody>
    </xdr:sp>
    <xdr:clientData/>
  </xdr:twoCellAnchor>
  <xdr:twoCellAnchor editAs="oneCell">
    <xdr:from>
      <xdr:col>6</xdr:col>
      <xdr:colOff>0</xdr:colOff>
      <xdr:row>59</xdr:row>
      <xdr:rowOff>38100</xdr:rowOff>
    </xdr:from>
    <xdr:to>
      <xdr:col>26</xdr:col>
      <xdr:colOff>0</xdr:colOff>
      <xdr:row>68</xdr:row>
      <xdr:rowOff>47625</xdr:rowOff>
    </xdr:to>
    <xdr:sp macro="" textlink="">
      <xdr:nvSpPr>
        <xdr:cNvPr id="8239" name="Text 47">
          <a:extLst>
            <a:ext uri="{FF2B5EF4-FFF2-40B4-BE49-F238E27FC236}">
              <a16:creationId xmlns:a16="http://schemas.microsoft.com/office/drawing/2014/main" id="{18C81FEC-EDA9-E06D-320F-9F4E51944091}"/>
            </a:ext>
          </a:extLst>
        </xdr:cNvPr>
        <xdr:cNvSpPr txBox="1">
          <a:spLocks noChangeArrowheads="1"/>
        </xdr:cNvSpPr>
      </xdr:nvSpPr>
      <xdr:spPr bwMode="auto">
        <a:xfrm>
          <a:off x="400050" y="3409950"/>
          <a:ext cx="1333500" cy="5238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 und Liegenschaftenvorstand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Brühlmann</a:t>
          </a:r>
        </a:p>
      </xdr:txBody>
    </xdr:sp>
    <xdr:clientData/>
  </xdr:twoCellAnchor>
  <xdr:twoCellAnchor editAs="oneCell">
    <xdr:from>
      <xdr:col>6</xdr:col>
      <xdr:colOff>0</xdr:colOff>
      <xdr:row>117</xdr:row>
      <xdr:rowOff>0</xdr:rowOff>
    </xdr:from>
    <xdr:to>
      <xdr:col>26</xdr:col>
      <xdr:colOff>0</xdr:colOff>
      <xdr:row>122</xdr:row>
      <xdr:rowOff>19050</xdr:rowOff>
    </xdr:to>
    <xdr:sp macro="" textlink="">
      <xdr:nvSpPr>
        <xdr:cNvPr id="8241" name="Text 49">
          <a:extLst>
            <a:ext uri="{FF2B5EF4-FFF2-40B4-BE49-F238E27FC236}">
              <a16:creationId xmlns:a16="http://schemas.microsoft.com/office/drawing/2014/main" id="{B960FDD0-9A2A-36EB-39EB-2BC21947663B}"/>
            </a:ext>
          </a:extLst>
        </xdr:cNvPr>
        <xdr:cNvSpPr txBox="1">
          <a:spLocks noChangeArrowheads="1"/>
        </xdr:cNvSpPr>
      </xdr:nvSpPr>
      <xdr:spPr bwMode="auto">
        <a:xfrm>
          <a:off x="400050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Bührer</a:t>
          </a:r>
        </a:p>
      </xdr:txBody>
    </xdr:sp>
    <xdr:clientData/>
  </xdr:twoCellAnchor>
  <xdr:twoCellAnchor editAs="oneCell">
    <xdr:from>
      <xdr:col>10</xdr:col>
      <xdr:colOff>0</xdr:colOff>
      <xdr:row>124</xdr:row>
      <xdr:rowOff>0</xdr:rowOff>
    </xdr:from>
    <xdr:to>
      <xdr:col>28</xdr:col>
      <xdr:colOff>0</xdr:colOff>
      <xdr:row>127</xdr:row>
      <xdr:rowOff>19050</xdr:rowOff>
    </xdr:to>
    <xdr:sp macro="" textlink="">
      <xdr:nvSpPr>
        <xdr:cNvPr id="8243" name="Text 51">
          <a:extLst>
            <a:ext uri="{FF2B5EF4-FFF2-40B4-BE49-F238E27FC236}">
              <a16:creationId xmlns:a16="http://schemas.microsoft.com/office/drawing/2014/main" id="{ADC14575-D16A-7698-F207-41880AE8B8B9}"/>
            </a:ext>
          </a:extLst>
        </xdr:cNvPr>
        <xdr:cNvSpPr txBox="1">
          <a:spLocks noChangeArrowheads="1"/>
        </xdr:cNvSpPr>
      </xdr:nvSpPr>
      <xdr:spPr bwMode="auto">
        <a:xfrm>
          <a:off x="666750" y="7086600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Fürsorgebehörde</a:t>
          </a:r>
        </a:p>
      </xdr:txBody>
    </xdr:sp>
    <xdr:clientData/>
  </xdr:twoCellAnchor>
  <xdr:twoCellAnchor editAs="oneCell">
    <xdr:from>
      <xdr:col>10</xdr:col>
      <xdr:colOff>0</xdr:colOff>
      <xdr:row>129</xdr:row>
      <xdr:rowOff>0</xdr:rowOff>
    </xdr:from>
    <xdr:to>
      <xdr:col>28</xdr:col>
      <xdr:colOff>9525</xdr:colOff>
      <xdr:row>132</xdr:row>
      <xdr:rowOff>19050</xdr:rowOff>
    </xdr:to>
    <xdr:sp macro="" textlink="">
      <xdr:nvSpPr>
        <xdr:cNvPr id="8259" name="Text 67">
          <a:extLst>
            <a:ext uri="{FF2B5EF4-FFF2-40B4-BE49-F238E27FC236}">
              <a16:creationId xmlns:a16="http://schemas.microsoft.com/office/drawing/2014/main" id="{BFCA9E37-E3AD-73DF-6186-E9509508AEEE}"/>
            </a:ext>
          </a:extLst>
        </xdr:cNvPr>
        <xdr:cNvSpPr txBox="1">
          <a:spLocks noChangeArrowheads="1"/>
        </xdr:cNvSpPr>
      </xdr:nvSpPr>
      <xdr:spPr bwMode="auto">
        <a:xfrm>
          <a:off x="666750" y="7372350"/>
          <a:ext cx="1209675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Vormundschaftsbehörde</a:t>
          </a:r>
        </a:p>
      </xdr:txBody>
    </xdr:sp>
    <xdr:clientData/>
  </xdr:twoCellAnchor>
  <xdr:twoCellAnchor editAs="oneCell">
    <xdr:from>
      <xdr:col>10</xdr:col>
      <xdr:colOff>9525</xdr:colOff>
      <xdr:row>141</xdr:row>
      <xdr:rowOff>9525</xdr:rowOff>
    </xdr:from>
    <xdr:to>
      <xdr:col>28</xdr:col>
      <xdr:colOff>9525</xdr:colOff>
      <xdr:row>144</xdr:row>
      <xdr:rowOff>28575</xdr:rowOff>
    </xdr:to>
    <xdr:sp macro="" textlink="">
      <xdr:nvSpPr>
        <xdr:cNvPr id="8261" name="Text 69">
          <a:extLst>
            <a:ext uri="{FF2B5EF4-FFF2-40B4-BE49-F238E27FC236}">
              <a16:creationId xmlns:a16="http://schemas.microsoft.com/office/drawing/2014/main" id="{7459A7F6-C912-8DE9-7A65-497F9188ED05}"/>
            </a:ext>
          </a:extLst>
        </xdr:cNvPr>
        <xdr:cNvSpPr txBox="1">
          <a:spLocks noChangeArrowheads="1"/>
        </xdr:cNvSpPr>
      </xdr:nvSpPr>
      <xdr:spPr bwMode="auto">
        <a:xfrm>
          <a:off x="676275" y="8067675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Schulpflege</a:t>
          </a:r>
        </a:p>
      </xdr:txBody>
    </xdr:sp>
    <xdr:clientData/>
  </xdr:twoCellAnchor>
  <xdr:twoCellAnchor editAs="oneCell">
    <xdr:from>
      <xdr:col>6</xdr:col>
      <xdr:colOff>0</xdr:colOff>
      <xdr:row>105</xdr:row>
      <xdr:rowOff>0</xdr:rowOff>
    </xdr:from>
    <xdr:to>
      <xdr:col>26</xdr:col>
      <xdr:colOff>47625</xdr:colOff>
      <xdr:row>110</xdr:row>
      <xdr:rowOff>19050</xdr:rowOff>
    </xdr:to>
    <xdr:sp macro="" textlink="">
      <xdr:nvSpPr>
        <xdr:cNvPr id="8262" name="Text 70">
          <a:extLst>
            <a:ext uri="{FF2B5EF4-FFF2-40B4-BE49-F238E27FC236}">
              <a16:creationId xmlns:a16="http://schemas.microsoft.com/office/drawing/2014/main" id="{E2F90002-AF8E-3DF6-DBE1-577B981742F1}"/>
            </a:ext>
          </a:extLst>
        </xdr:cNvPr>
        <xdr:cNvSpPr txBox="1">
          <a:spLocks noChangeArrowheads="1"/>
        </xdr:cNvSpPr>
      </xdr:nvSpPr>
      <xdr:spPr bwMode="auto">
        <a:xfrm>
          <a:off x="400050" y="6000750"/>
          <a:ext cx="138112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Gesundheitsvorsteherin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Mäder</a:t>
          </a:r>
        </a:p>
      </xdr:txBody>
    </xdr:sp>
    <xdr:clientData/>
  </xdr:twoCellAnchor>
  <xdr:twoCellAnchor editAs="oneCell">
    <xdr:from>
      <xdr:col>6</xdr:col>
      <xdr:colOff>0</xdr:colOff>
      <xdr:row>88</xdr:row>
      <xdr:rowOff>0</xdr:rowOff>
    </xdr:from>
    <xdr:to>
      <xdr:col>26</xdr:col>
      <xdr:colOff>0</xdr:colOff>
      <xdr:row>100</xdr:row>
      <xdr:rowOff>19050</xdr:rowOff>
    </xdr:to>
    <xdr:sp macro="" textlink="">
      <xdr:nvSpPr>
        <xdr:cNvPr id="8265" name="Text 73">
          <a:extLst>
            <a:ext uri="{FF2B5EF4-FFF2-40B4-BE49-F238E27FC236}">
              <a16:creationId xmlns:a16="http://schemas.microsoft.com/office/drawing/2014/main" id="{D4F78DC1-AEFB-0292-E005-4FB4CA608708}"/>
            </a:ext>
          </a:extLst>
        </xdr:cNvPr>
        <xdr:cNvSpPr txBox="1">
          <a:spLocks noChangeArrowheads="1"/>
        </xdr:cNvSpPr>
      </xdr:nvSpPr>
      <xdr:spPr bwMode="auto">
        <a:xfrm>
          <a:off x="400050" y="5029200"/>
          <a:ext cx="1333500" cy="7048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Vorstand Bevölkerungs-dienste und Sicherheit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V. Perego</a:t>
          </a:r>
        </a:p>
      </xdr:txBody>
    </xdr:sp>
    <xdr:clientData/>
  </xdr:twoCellAnchor>
  <xdr:twoCellAnchor editAs="oneCell">
    <xdr:from>
      <xdr:col>6</xdr:col>
      <xdr:colOff>0</xdr:colOff>
      <xdr:row>74</xdr:row>
      <xdr:rowOff>0</xdr:rowOff>
    </xdr:from>
    <xdr:to>
      <xdr:col>26</xdr:col>
      <xdr:colOff>0</xdr:colOff>
      <xdr:row>82</xdr:row>
      <xdr:rowOff>47625</xdr:rowOff>
    </xdr:to>
    <xdr:sp macro="" textlink="">
      <xdr:nvSpPr>
        <xdr:cNvPr id="8268" name="Text 76">
          <a:extLst>
            <a:ext uri="{FF2B5EF4-FFF2-40B4-BE49-F238E27FC236}">
              <a16:creationId xmlns:a16="http://schemas.microsoft.com/office/drawing/2014/main" id="{C4237A94-3370-731E-2E25-32010F34400E}"/>
            </a:ext>
          </a:extLst>
        </xdr:cNvPr>
        <xdr:cNvSpPr txBox="1">
          <a:spLocks noChangeArrowheads="1"/>
        </xdr:cNvSpPr>
      </xdr:nvSpPr>
      <xdr:spPr bwMode="auto">
        <a:xfrm>
          <a:off x="400050" y="4229100"/>
          <a:ext cx="1333500" cy="5048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Bau- und Versorgungsvorstand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W. Epli</a:t>
          </a:r>
        </a:p>
      </xdr:txBody>
    </xdr:sp>
    <xdr:clientData/>
  </xdr:twoCellAnchor>
  <xdr:twoCellAnchor editAs="oneCell">
    <xdr:from>
      <xdr:col>62</xdr:col>
      <xdr:colOff>0</xdr:colOff>
      <xdr:row>49</xdr:row>
      <xdr:rowOff>47625</xdr:rowOff>
    </xdr:from>
    <xdr:to>
      <xdr:col>82</xdr:col>
      <xdr:colOff>0</xdr:colOff>
      <xdr:row>55</xdr:row>
      <xdr:rowOff>9525</xdr:rowOff>
    </xdr:to>
    <xdr:sp macro="" textlink="">
      <xdr:nvSpPr>
        <xdr:cNvPr id="8272" name="Text 80">
          <a:extLst>
            <a:ext uri="{FF2B5EF4-FFF2-40B4-BE49-F238E27FC236}">
              <a16:creationId xmlns:a16="http://schemas.microsoft.com/office/drawing/2014/main" id="{EF281A70-7A2C-705A-CCB9-C858F0487039}"/>
            </a:ext>
          </a:extLst>
        </xdr:cNvPr>
        <xdr:cNvSpPr txBox="1">
          <a:spLocks noChangeArrowheads="1"/>
        </xdr:cNvSpPr>
      </xdr:nvSpPr>
      <xdr:spPr bwMode="auto">
        <a:xfrm>
          <a:off x="4133850" y="28479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Präsidialabteilung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62</xdr:col>
      <xdr:colOff>0</xdr:colOff>
      <xdr:row>61</xdr:row>
      <xdr:rowOff>47625</xdr:rowOff>
    </xdr:from>
    <xdr:to>
      <xdr:col>82</xdr:col>
      <xdr:colOff>0</xdr:colOff>
      <xdr:row>67</xdr:row>
      <xdr:rowOff>9525</xdr:rowOff>
    </xdr:to>
    <xdr:sp macro="" textlink="">
      <xdr:nvSpPr>
        <xdr:cNvPr id="8273" name="Text 81">
          <a:extLst>
            <a:ext uri="{FF2B5EF4-FFF2-40B4-BE49-F238E27FC236}">
              <a16:creationId xmlns:a16="http://schemas.microsoft.com/office/drawing/2014/main" id="{6A56C69A-EBE0-9AA9-9F5B-8CB8E03198B3}"/>
            </a:ext>
          </a:extLst>
        </xdr:cNvPr>
        <xdr:cNvSpPr txBox="1">
          <a:spLocks noChangeArrowheads="1"/>
        </xdr:cNvSpPr>
      </xdr:nvSpPr>
      <xdr:spPr bwMode="auto">
        <a:xfrm>
          <a:off x="4133850" y="35337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H.U. Schmid</a:t>
          </a:r>
        </a:p>
      </xdr:txBody>
    </xdr:sp>
    <xdr:clientData/>
  </xdr:twoCellAnchor>
  <xdr:twoCellAnchor editAs="oneCell">
    <xdr:from>
      <xdr:col>62</xdr:col>
      <xdr:colOff>9525</xdr:colOff>
      <xdr:row>117</xdr:row>
      <xdr:rowOff>0</xdr:rowOff>
    </xdr:from>
    <xdr:to>
      <xdr:col>82</xdr:col>
      <xdr:colOff>9525</xdr:colOff>
      <xdr:row>122</xdr:row>
      <xdr:rowOff>19050</xdr:rowOff>
    </xdr:to>
    <xdr:sp macro="" textlink="">
      <xdr:nvSpPr>
        <xdr:cNvPr id="8274" name="Text 82">
          <a:extLst>
            <a:ext uri="{FF2B5EF4-FFF2-40B4-BE49-F238E27FC236}">
              <a16:creationId xmlns:a16="http://schemas.microsoft.com/office/drawing/2014/main" id="{CD6D23F5-B4D6-A6E9-533B-E9AABAB9306B}"/>
            </a:ext>
          </a:extLst>
        </xdr:cNvPr>
        <xdr:cNvSpPr txBox="1">
          <a:spLocks noChangeArrowheads="1"/>
        </xdr:cNvSpPr>
      </xdr:nvSpPr>
      <xdr:spPr bwMode="auto">
        <a:xfrm>
          <a:off x="4143375" y="66865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E. Rutishauser</a:t>
          </a:r>
        </a:p>
      </xdr:txBody>
    </xdr:sp>
    <xdr:clientData/>
  </xdr:twoCellAnchor>
  <xdr:twoCellAnchor editAs="oneCell">
    <xdr:from>
      <xdr:col>62</xdr:col>
      <xdr:colOff>0</xdr:colOff>
      <xdr:row>95</xdr:row>
      <xdr:rowOff>28575</xdr:rowOff>
    </xdr:from>
    <xdr:to>
      <xdr:col>82</xdr:col>
      <xdr:colOff>0</xdr:colOff>
      <xdr:row>101</xdr:row>
      <xdr:rowOff>0</xdr:rowOff>
    </xdr:to>
    <xdr:sp macro="" textlink="">
      <xdr:nvSpPr>
        <xdr:cNvPr id="8275" name="Text 83">
          <a:extLst>
            <a:ext uri="{FF2B5EF4-FFF2-40B4-BE49-F238E27FC236}">
              <a16:creationId xmlns:a16="http://schemas.microsoft.com/office/drawing/2014/main" id="{8434CE65-EAA8-868F-C66A-87B80B5DA641}"/>
            </a:ext>
          </a:extLst>
        </xdr:cNvPr>
        <xdr:cNvSpPr txBox="1">
          <a:spLocks noChangeArrowheads="1"/>
        </xdr:cNvSpPr>
      </xdr:nvSpPr>
      <xdr:spPr bwMode="auto">
        <a:xfrm>
          <a:off x="4133850" y="5457825"/>
          <a:ext cx="1333500" cy="3143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Abteilung / J &amp; S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62</xdr:col>
      <xdr:colOff>0</xdr:colOff>
      <xdr:row>69</xdr:row>
      <xdr:rowOff>9525</xdr:rowOff>
    </xdr:from>
    <xdr:to>
      <xdr:col>80</xdr:col>
      <xdr:colOff>0</xdr:colOff>
      <xdr:row>72</xdr:row>
      <xdr:rowOff>28575</xdr:rowOff>
    </xdr:to>
    <xdr:sp macro="" textlink="">
      <xdr:nvSpPr>
        <xdr:cNvPr id="8276" name="Text 84">
          <a:extLst>
            <a:ext uri="{FF2B5EF4-FFF2-40B4-BE49-F238E27FC236}">
              <a16:creationId xmlns:a16="http://schemas.microsoft.com/office/drawing/2014/main" id="{FDE5FE05-1855-CC6C-D4C2-460C0249AD7F}"/>
            </a:ext>
          </a:extLst>
        </xdr:cNvPr>
        <xdr:cNvSpPr txBox="1">
          <a:spLocks noChangeArrowheads="1"/>
        </xdr:cNvSpPr>
      </xdr:nvSpPr>
      <xdr:spPr bwMode="auto">
        <a:xfrm>
          <a:off x="4133850" y="3952875"/>
          <a:ext cx="1200150" cy="190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Liegenschaften</a:t>
          </a:r>
        </a:p>
      </xdr:txBody>
    </xdr:sp>
    <xdr:clientData/>
  </xdr:twoCellAnchor>
  <xdr:twoCellAnchor editAs="oneCell">
    <xdr:from>
      <xdr:col>61</xdr:col>
      <xdr:colOff>0</xdr:colOff>
      <xdr:row>105</xdr:row>
      <xdr:rowOff>0</xdr:rowOff>
    </xdr:from>
    <xdr:to>
      <xdr:col>82</xdr:col>
      <xdr:colOff>0</xdr:colOff>
      <xdr:row>110</xdr:row>
      <xdr:rowOff>19050</xdr:rowOff>
    </xdr:to>
    <xdr:sp macro="" textlink="">
      <xdr:nvSpPr>
        <xdr:cNvPr id="8277" name="Text 85">
          <a:extLst>
            <a:ext uri="{FF2B5EF4-FFF2-40B4-BE49-F238E27FC236}">
              <a16:creationId xmlns:a16="http://schemas.microsoft.com/office/drawing/2014/main" id="{7ED08A4C-F8CB-F0D3-DB74-88467D70939A}"/>
            </a:ext>
          </a:extLst>
        </xdr:cNvPr>
        <xdr:cNvSpPr txBox="1">
          <a:spLocks noChangeArrowheads="1"/>
        </xdr:cNvSpPr>
      </xdr:nvSpPr>
      <xdr:spPr bwMode="auto">
        <a:xfrm>
          <a:off x="4067175" y="6000750"/>
          <a:ext cx="1400175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75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 &amp; Umweltabt.</a:t>
          </a:r>
          <a:endParaRPr lang="de-CH" sz="800" b="1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62</xdr:col>
      <xdr:colOff>0</xdr:colOff>
      <xdr:row>75</xdr:row>
      <xdr:rowOff>38100</xdr:rowOff>
    </xdr:from>
    <xdr:to>
      <xdr:col>82</xdr:col>
      <xdr:colOff>0</xdr:colOff>
      <xdr:row>81</xdr:row>
      <xdr:rowOff>0</xdr:rowOff>
    </xdr:to>
    <xdr:sp macro="" textlink="">
      <xdr:nvSpPr>
        <xdr:cNvPr id="8279" name="Text 87">
          <a:extLst>
            <a:ext uri="{FF2B5EF4-FFF2-40B4-BE49-F238E27FC236}">
              <a16:creationId xmlns:a16="http://schemas.microsoft.com/office/drawing/2014/main" id="{F4A5D026-70EF-BD32-8DED-FACD14D33C41}"/>
            </a:ext>
          </a:extLst>
        </xdr:cNvPr>
        <xdr:cNvSpPr txBox="1">
          <a:spLocks noChangeArrowheads="1"/>
        </xdr:cNvSpPr>
      </xdr:nvSpPr>
      <xdr:spPr bwMode="auto">
        <a:xfrm>
          <a:off x="4133850" y="432435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Bauabteilung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 editAs="oneCell">
    <xdr:from>
      <xdr:col>62</xdr:col>
      <xdr:colOff>0</xdr:colOff>
      <xdr:row>88</xdr:row>
      <xdr:rowOff>0</xdr:rowOff>
    </xdr:from>
    <xdr:to>
      <xdr:col>82</xdr:col>
      <xdr:colOff>0</xdr:colOff>
      <xdr:row>93</xdr:row>
      <xdr:rowOff>19050</xdr:rowOff>
    </xdr:to>
    <xdr:sp macro="" textlink="">
      <xdr:nvSpPr>
        <xdr:cNvPr id="8280" name="Text 88">
          <a:extLst>
            <a:ext uri="{FF2B5EF4-FFF2-40B4-BE49-F238E27FC236}">
              <a16:creationId xmlns:a16="http://schemas.microsoft.com/office/drawing/2014/main" id="{5BE20838-CD71-21F2-2715-15F6D5FE8EAD}"/>
            </a:ext>
          </a:extLst>
        </xdr:cNvPr>
        <xdr:cNvSpPr txBox="1">
          <a:spLocks noChangeArrowheads="1"/>
        </xdr:cNvSpPr>
      </xdr:nvSpPr>
      <xdr:spPr bwMode="auto">
        <a:xfrm>
          <a:off x="4133850" y="50292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Sicherheitsabteilung</a:t>
          </a:r>
          <a:endParaRPr lang="de-CH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  <xdr:twoCellAnchor>
    <xdr:from>
      <xdr:col>16</xdr:col>
      <xdr:colOff>0</xdr:colOff>
      <xdr:row>1</xdr:row>
      <xdr:rowOff>0</xdr:rowOff>
    </xdr:from>
    <xdr:to>
      <xdr:col>72</xdr:col>
      <xdr:colOff>0</xdr:colOff>
      <xdr:row>5</xdr:row>
      <xdr:rowOff>0</xdr:rowOff>
    </xdr:to>
    <xdr:sp macro="" textlink="">
      <xdr:nvSpPr>
        <xdr:cNvPr id="8282" name="Text 90">
          <a:extLst>
            <a:ext uri="{FF2B5EF4-FFF2-40B4-BE49-F238E27FC236}">
              <a16:creationId xmlns:a16="http://schemas.microsoft.com/office/drawing/2014/main" id="{9AE88D4E-7AEC-215A-9470-102C3932D2FD}"/>
            </a:ext>
          </a:extLst>
        </xdr:cNvPr>
        <xdr:cNvSpPr txBox="1">
          <a:spLocks noChangeArrowheads="1"/>
        </xdr:cNvSpPr>
      </xdr:nvSpPr>
      <xdr:spPr bwMode="auto">
        <a:xfrm>
          <a:off x="1066800" y="57150"/>
          <a:ext cx="373380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Organigramm der Stadt Opfikon</a:t>
          </a:r>
        </a:p>
      </xdr:txBody>
    </xdr:sp>
    <xdr:clientData/>
  </xdr:twoCellAnchor>
  <xdr:twoCellAnchor>
    <xdr:from>
      <xdr:col>44</xdr:col>
      <xdr:colOff>0</xdr:colOff>
      <xdr:row>16</xdr:row>
      <xdr:rowOff>0</xdr:rowOff>
    </xdr:from>
    <xdr:to>
      <xdr:col>44</xdr:col>
      <xdr:colOff>0</xdr:colOff>
      <xdr:row>18</xdr:row>
      <xdr:rowOff>0</xdr:rowOff>
    </xdr:to>
    <xdr:sp macro="" textlink="">
      <xdr:nvSpPr>
        <xdr:cNvPr id="8283" name="Line 91">
          <a:extLst>
            <a:ext uri="{FF2B5EF4-FFF2-40B4-BE49-F238E27FC236}">
              <a16:creationId xmlns:a16="http://schemas.microsoft.com/office/drawing/2014/main" id="{2C4967C5-222D-AD72-41B6-B921431D5581}"/>
            </a:ext>
          </a:extLst>
        </xdr:cNvPr>
        <xdr:cNvSpPr>
          <a:spLocks noChangeShapeType="1"/>
        </xdr:cNvSpPr>
      </xdr:nvSpPr>
      <xdr:spPr bwMode="auto">
        <a:xfrm>
          <a:off x="2933700" y="9144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25</xdr:row>
      <xdr:rowOff>0</xdr:rowOff>
    </xdr:from>
    <xdr:to>
      <xdr:col>44</xdr:col>
      <xdr:colOff>0</xdr:colOff>
      <xdr:row>27</xdr:row>
      <xdr:rowOff>0</xdr:rowOff>
    </xdr:to>
    <xdr:sp macro="" textlink="">
      <xdr:nvSpPr>
        <xdr:cNvPr id="8284" name="Line 92">
          <a:extLst>
            <a:ext uri="{FF2B5EF4-FFF2-40B4-BE49-F238E27FC236}">
              <a16:creationId xmlns:a16="http://schemas.microsoft.com/office/drawing/2014/main" id="{D5F0C79D-0CF1-4128-14FD-3FC9FA5A7C79}"/>
            </a:ext>
          </a:extLst>
        </xdr:cNvPr>
        <xdr:cNvSpPr>
          <a:spLocks noChangeShapeType="1"/>
        </xdr:cNvSpPr>
      </xdr:nvSpPr>
      <xdr:spPr bwMode="auto">
        <a:xfrm>
          <a:off x="2933700" y="142875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34</xdr:row>
      <xdr:rowOff>0</xdr:rowOff>
    </xdr:from>
    <xdr:to>
      <xdr:col>44</xdr:col>
      <xdr:colOff>0</xdr:colOff>
      <xdr:row>36</xdr:row>
      <xdr:rowOff>0</xdr:rowOff>
    </xdr:to>
    <xdr:sp macro="" textlink="">
      <xdr:nvSpPr>
        <xdr:cNvPr id="8285" name="Line 93">
          <a:extLst>
            <a:ext uri="{FF2B5EF4-FFF2-40B4-BE49-F238E27FC236}">
              <a16:creationId xmlns:a16="http://schemas.microsoft.com/office/drawing/2014/main" id="{0FD51CD0-FC41-A660-52B7-BF33A345D51C}"/>
            </a:ext>
          </a:extLst>
        </xdr:cNvPr>
        <xdr:cNvSpPr>
          <a:spLocks noChangeShapeType="1"/>
        </xdr:cNvSpPr>
      </xdr:nvSpPr>
      <xdr:spPr bwMode="auto">
        <a:xfrm>
          <a:off x="2933700" y="1943100"/>
          <a:ext cx="0" cy="1143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22</xdr:col>
      <xdr:colOff>0</xdr:colOff>
      <xdr:row>30</xdr:row>
      <xdr:rowOff>28575</xdr:rowOff>
    </xdr:to>
    <xdr:sp macro="" textlink="">
      <xdr:nvSpPr>
        <xdr:cNvPr id="8291" name="Line 99">
          <a:extLst>
            <a:ext uri="{FF2B5EF4-FFF2-40B4-BE49-F238E27FC236}">
              <a16:creationId xmlns:a16="http://schemas.microsoft.com/office/drawing/2014/main" id="{49FF61D1-45EE-EFB6-C32B-3F8164CD849F}"/>
            </a:ext>
          </a:extLst>
        </xdr:cNvPr>
        <xdr:cNvSpPr>
          <a:spLocks noChangeShapeType="1"/>
        </xdr:cNvSpPr>
      </xdr:nvSpPr>
      <xdr:spPr bwMode="auto">
        <a:xfrm flipH="1">
          <a:off x="200025" y="1743075"/>
          <a:ext cx="1266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30</xdr:row>
      <xdr:rowOff>28575</xdr:rowOff>
    </xdr:from>
    <xdr:to>
      <xdr:col>3</xdr:col>
      <xdr:colOff>0</xdr:colOff>
      <xdr:row>136</xdr:row>
      <xdr:rowOff>28575</xdr:rowOff>
    </xdr:to>
    <xdr:sp macro="" textlink="">
      <xdr:nvSpPr>
        <xdr:cNvPr id="8293" name="Line 101">
          <a:extLst>
            <a:ext uri="{FF2B5EF4-FFF2-40B4-BE49-F238E27FC236}">
              <a16:creationId xmlns:a16="http://schemas.microsoft.com/office/drawing/2014/main" id="{1D106F40-96EF-9390-9465-90FAD200DB92}"/>
            </a:ext>
          </a:extLst>
        </xdr:cNvPr>
        <xdr:cNvSpPr>
          <a:spLocks noChangeShapeType="1"/>
        </xdr:cNvSpPr>
      </xdr:nvSpPr>
      <xdr:spPr bwMode="auto">
        <a:xfrm>
          <a:off x="200025" y="1743075"/>
          <a:ext cx="0" cy="60579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0</xdr:colOff>
      <xdr:row>22</xdr:row>
      <xdr:rowOff>0</xdr:rowOff>
    </xdr:from>
    <xdr:to>
      <xdr:col>44</xdr:col>
      <xdr:colOff>0</xdr:colOff>
      <xdr:row>25</xdr:row>
      <xdr:rowOff>0</xdr:rowOff>
    </xdr:to>
    <xdr:sp macro="" textlink="">
      <xdr:nvSpPr>
        <xdr:cNvPr id="8294" name="Line 102">
          <a:extLst>
            <a:ext uri="{FF2B5EF4-FFF2-40B4-BE49-F238E27FC236}">
              <a16:creationId xmlns:a16="http://schemas.microsoft.com/office/drawing/2014/main" id="{CE82C010-366B-7C63-8E3C-E263ACB62165}"/>
            </a:ext>
          </a:extLst>
        </xdr:cNvPr>
        <xdr:cNvSpPr>
          <a:spLocks noChangeShapeType="1"/>
        </xdr:cNvSpPr>
      </xdr:nvSpPr>
      <xdr:spPr bwMode="auto">
        <a:xfrm flipV="1">
          <a:off x="2933700" y="125730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52</xdr:row>
      <xdr:rowOff>38100</xdr:rowOff>
    </xdr:from>
    <xdr:to>
      <xdr:col>6</xdr:col>
      <xdr:colOff>0</xdr:colOff>
      <xdr:row>52</xdr:row>
      <xdr:rowOff>38100</xdr:rowOff>
    </xdr:to>
    <xdr:sp macro="" textlink="">
      <xdr:nvSpPr>
        <xdr:cNvPr id="8299" name="Line 107">
          <a:extLst>
            <a:ext uri="{FF2B5EF4-FFF2-40B4-BE49-F238E27FC236}">
              <a16:creationId xmlns:a16="http://schemas.microsoft.com/office/drawing/2014/main" id="{4E93C215-8885-5930-2FC9-1ABF53E3B374}"/>
            </a:ext>
          </a:extLst>
        </xdr:cNvPr>
        <xdr:cNvSpPr>
          <a:spLocks noChangeShapeType="1"/>
        </xdr:cNvSpPr>
      </xdr:nvSpPr>
      <xdr:spPr bwMode="auto">
        <a:xfrm>
          <a:off x="200025" y="3009900"/>
          <a:ext cx="2000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64</xdr:row>
      <xdr:rowOff>19050</xdr:rowOff>
    </xdr:from>
    <xdr:to>
      <xdr:col>5</xdr:col>
      <xdr:colOff>57150</xdr:colOff>
      <xdr:row>64</xdr:row>
      <xdr:rowOff>19050</xdr:rowOff>
    </xdr:to>
    <xdr:sp macro="" textlink="">
      <xdr:nvSpPr>
        <xdr:cNvPr id="8302" name="Line 110">
          <a:extLst>
            <a:ext uri="{FF2B5EF4-FFF2-40B4-BE49-F238E27FC236}">
              <a16:creationId xmlns:a16="http://schemas.microsoft.com/office/drawing/2014/main" id="{FD9A5327-0A3A-ADB2-5570-B9BE45CD2BAF}"/>
            </a:ext>
          </a:extLst>
        </xdr:cNvPr>
        <xdr:cNvSpPr>
          <a:spLocks noChangeShapeType="1"/>
        </xdr:cNvSpPr>
      </xdr:nvSpPr>
      <xdr:spPr bwMode="auto">
        <a:xfrm flipV="1">
          <a:off x="200025" y="36766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119</xdr:row>
      <xdr:rowOff>28575</xdr:rowOff>
    </xdr:from>
    <xdr:to>
      <xdr:col>5</xdr:col>
      <xdr:colOff>57150</xdr:colOff>
      <xdr:row>119</xdr:row>
      <xdr:rowOff>28575</xdr:rowOff>
    </xdr:to>
    <xdr:sp macro="" textlink="">
      <xdr:nvSpPr>
        <xdr:cNvPr id="8303" name="Line 111">
          <a:extLst>
            <a:ext uri="{FF2B5EF4-FFF2-40B4-BE49-F238E27FC236}">
              <a16:creationId xmlns:a16="http://schemas.microsoft.com/office/drawing/2014/main" id="{7FF03FC0-1B0F-4BCD-6178-9A83A01E4381}"/>
            </a:ext>
          </a:extLst>
        </xdr:cNvPr>
        <xdr:cNvSpPr>
          <a:spLocks noChangeShapeType="1"/>
        </xdr:cNvSpPr>
      </xdr:nvSpPr>
      <xdr:spPr bwMode="auto">
        <a:xfrm>
          <a:off x="200025" y="68294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122</xdr:row>
      <xdr:rowOff>28575</xdr:rowOff>
    </xdr:from>
    <xdr:to>
      <xdr:col>8</xdr:col>
      <xdr:colOff>0</xdr:colOff>
      <xdr:row>130</xdr:row>
      <xdr:rowOff>28575</xdr:rowOff>
    </xdr:to>
    <xdr:sp macro="" textlink="">
      <xdr:nvSpPr>
        <xdr:cNvPr id="8304" name="Line 112">
          <a:extLst>
            <a:ext uri="{FF2B5EF4-FFF2-40B4-BE49-F238E27FC236}">
              <a16:creationId xmlns:a16="http://schemas.microsoft.com/office/drawing/2014/main" id="{C49DFFCB-58DC-8760-50C5-83EF5486BF5C}"/>
            </a:ext>
          </a:extLst>
        </xdr:cNvPr>
        <xdr:cNvSpPr>
          <a:spLocks noChangeShapeType="1"/>
        </xdr:cNvSpPr>
      </xdr:nvSpPr>
      <xdr:spPr bwMode="auto">
        <a:xfrm>
          <a:off x="533400" y="7000875"/>
          <a:ext cx="0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125</xdr:row>
      <xdr:rowOff>38100</xdr:rowOff>
    </xdr:from>
    <xdr:to>
      <xdr:col>9</xdr:col>
      <xdr:colOff>57150</xdr:colOff>
      <xdr:row>125</xdr:row>
      <xdr:rowOff>38100</xdr:rowOff>
    </xdr:to>
    <xdr:sp macro="" textlink="">
      <xdr:nvSpPr>
        <xdr:cNvPr id="8305" name="Line 113">
          <a:extLst>
            <a:ext uri="{FF2B5EF4-FFF2-40B4-BE49-F238E27FC236}">
              <a16:creationId xmlns:a16="http://schemas.microsoft.com/office/drawing/2014/main" id="{3609DA4E-D225-CE60-91E6-93B603069103}"/>
            </a:ext>
          </a:extLst>
        </xdr:cNvPr>
        <xdr:cNvSpPr>
          <a:spLocks noChangeShapeType="1"/>
        </xdr:cNvSpPr>
      </xdr:nvSpPr>
      <xdr:spPr bwMode="auto">
        <a:xfrm>
          <a:off x="533400" y="7181850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130</xdr:row>
      <xdr:rowOff>28575</xdr:rowOff>
    </xdr:from>
    <xdr:to>
      <xdr:col>9</xdr:col>
      <xdr:colOff>57150</xdr:colOff>
      <xdr:row>130</xdr:row>
      <xdr:rowOff>28575</xdr:rowOff>
    </xdr:to>
    <xdr:sp macro="" textlink="">
      <xdr:nvSpPr>
        <xdr:cNvPr id="8306" name="Line 114">
          <a:extLst>
            <a:ext uri="{FF2B5EF4-FFF2-40B4-BE49-F238E27FC236}">
              <a16:creationId xmlns:a16="http://schemas.microsoft.com/office/drawing/2014/main" id="{B6539618-6F55-1928-1115-E9F1583EBC38}"/>
            </a:ext>
          </a:extLst>
        </xdr:cNvPr>
        <xdr:cNvSpPr>
          <a:spLocks noChangeShapeType="1"/>
        </xdr:cNvSpPr>
      </xdr:nvSpPr>
      <xdr:spPr bwMode="auto">
        <a:xfrm>
          <a:off x="533400" y="74580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136</xdr:row>
      <xdr:rowOff>38100</xdr:rowOff>
    </xdr:from>
    <xdr:to>
      <xdr:col>5</xdr:col>
      <xdr:colOff>57150</xdr:colOff>
      <xdr:row>136</xdr:row>
      <xdr:rowOff>38100</xdr:rowOff>
    </xdr:to>
    <xdr:sp macro="" textlink="">
      <xdr:nvSpPr>
        <xdr:cNvPr id="8307" name="Line 115">
          <a:extLst>
            <a:ext uri="{FF2B5EF4-FFF2-40B4-BE49-F238E27FC236}">
              <a16:creationId xmlns:a16="http://schemas.microsoft.com/office/drawing/2014/main" id="{1324445B-E3D0-121B-1303-AEF9CCB96018}"/>
            </a:ext>
          </a:extLst>
        </xdr:cNvPr>
        <xdr:cNvSpPr>
          <a:spLocks noChangeShapeType="1"/>
        </xdr:cNvSpPr>
      </xdr:nvSpPr>
      <xdr:spPr bwMode="auto">
        <a:xfrm>
          <a:off x="200025" y="78105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140</xdr:row>
      <xdr:rowOff>19050</xdr:rowOff>
    </xdr:from>
    <xdr:to>
      <xdr:col>8</xdr:col>
      <xdr:colOff>0</xdr:colOff>
      <xdr:row>143</xdr:row>
      <xdr:rowOff>19050</xdr:rowOff>
    </xdr:to>
    <xdr:sp macro="" textlink="">
      <xdr:nvSpPr>
        <xdr:cNvPr id="8308" name="Line 116">
          <a:extLst>
            <a:ext uri="{FF2B5EF4-FFF2-40B4-BE49-F238E27FC236}">
              <a16:creationId xmlns:a16="http://schemas.microsoft.com/office/drawing/2014/main" id="{A49C4E86-AAD8-257A-CDAF-3EF1A50402DD}"/>
            </a:ext>
          </a:extLst>
        </xdr:cNvPr>
        <xdr:cNvSpPr>
          <a:spLocks noChangeShapeType="1"/>
        </xdr:cNvSpPr>
      </xdr:nvSpPr>
      <xdr:spPr bwMode="auto">
        <a:xfrm>
          <a:off x="533400" y="8020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9525</xdr:colOff>
      <xdr:row>143</xdr:row>
      <xdr:rowOff>9525</xdr:rowOff>
    </xdr:from>
    <xdr:to>
      <xdr:col>10</xdr:col>
      <xdr:colOff>0</xdr:colOff>
      <xdr:row>143</xdr:row>
      <xdr:rowOff>9525</xdr:rowOff>
    </xdr:to>
    <xdr:sp macro="" textlink="">
      <xdr:nvSpPr>
        <xdr:cNvPr id="8309" name="Line 117">
          <a:extLst>
            <a:ext uri="{FF2B5EF4-FFF2-40B4-BE49-F238E27FC236}">
              <a16:creationId xmlns:a16="http://schemas.microsoft.com/office/drawing/2014/main" id="{62721180-49F0-6C68-7ABF-52646C09BFD3}"/>
            </a:ext>
          </a:extLst>
        </xdr:cNvPr>
        <xdr:cNvSpPr>
          <a:spLocks noChangeShapeType="1"/>
        </xdr:cNvSpPr>
      </xdr:nvSpPr>
      <xdr:spPr bwMode="auto">
        <a:xfrm>
          <a:off x="542925" y="8181975"/>
          <a:ext cx="1238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107</xdr:row>
      <xdr:rowOff>28575</xdr:rowOff>
    </xdr:from>
    <xdr:to>
      <xdr:col>5</xdr:col>
      <xdr:colOff>57150</xdr:colOff>
      <xdr:row>107</xdr:row>
      <xdr:rowOff>28575</xdr:rowOff>
    </xdr:to>
    <xdr:sp macro="" textlink="">
      <xdr:nvSpPr>
        <xdr:cNvPr id="8310" name="Line 118">
          <a:extLst>
            <a:ext uri="{FF2B5EF4-FFF2-40B4-BE49-F238E27FC236}">
              <a16:creationId xmlns:a16="http://schemas.microsoft.com/office/drawing/2014/main" id="{6421AAF2-7738-A4FE-80D1-69BD2B4392A2}"/>
            </a:ext>
          </a:extLst>
        </xdr:cNvPr>
        <xdr:cNvSpPr>
          <a:spLocks noChangeShapeType="1"/>
        </xdr:cNvSpPr>
      </xdr:nvSpPr>
      <xdr:spPr bwMode="auto">
        <a:xfrm>
          <a:off x="200025" y="614362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0</xdr:colOff>
      <xdr:row>94</xdr:row>
      <xdr:rowOff>19050</xdr:rowOff>
    </xdr:from>
    <xdr:to>
      <xdr:col>5</xdr:col>
      <xdr:colOff>57150</xdr:colOff>
      <xdr:row>94</xdr:row>
      <xdr:rowOff>19050</xdr:rowOff>
    </xdr:to>
    <xdr:sp macro="" textlink="">
      <xdr:nvSpPr>
        <xdr:cNvPr id="8314" name="Line 122">
          <a:extLst>
            <a:ext uri="{FF2B5EF4-FFF2-40B4-BE49-F238E27FC236}">
              <a16:creationId xmlns:a16="http://schemas.microsoft.com/office/drawing/2014/main" id="{323E562F-5FAC-1AAC-13EE-C16BE70DC239}"/>
            </a:ext>
          </a:extLst>
        </xdr:cNvPr>
        <xdr:cNvSpPr>
          <a:spLocks noChangeShapeType="1"/>
        </xdr:cNvSpPr>
      </xdr:nvSpPr>
      <xdr:spPr bwMode="auto">
        <a:xfrm>
          <a:off x="200025" y="5391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9525</xdr:colOff>
      <xdr:row>78</xdr:row>
      <xdr:rowOff>28575</xdr:rowOff>
    </xdr:from>
    <xdr:to>
      <xdr:col>5</xdr:col>
      <xdr:colOff>57150</xdr:colOff>
      <xdr:row>78</xdr:row>
      <xdr:rowOff>28575</xdr:rowOff>
    </xdr:to>
    <xdr:sp macro="" textlink="">
      <xdr:nvSpPr>
        <xdr:cNvPr id="8318" name="Line 126">
          <a:extLst>
            <a:ext uri="{FF2B5EF4-FFF2-40B4-BE49-F238E27FC236}">
              <a16:creationId xmlns:a16="http://schemas.microsoft.com/office/drawing/2014/main" id="{DED60E50-9CAE-3173-863F-B37B814A6694}"/>
            </a:ext>
          </a:extLst>
        </xdr:cNvPr>
        <xdr:cNvSpPr>
          <a:spLocks noChangeShapeType="1"/>
        </xdr:cNvSpPr>
      </xdr:nvSpPr>
      <xdr:spPr bwMode="auto">
        <a:xfrm>
          <a:off x="209550" y="4486275"/>
          <a:ext cx="180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52</xdr:row>
      <xdr:rowOff>47625</xdr:rowOff>
    </xdr:from>
    <xdr:to>
      <xdr:col>62</xdr:col>
      <xdr:colOff>0</xdr:colOff>
      <xdr:row>52</xdr:row>
      <xdr:rowOff>47625</xdr:rowOff>
    </xdr:to>
    <xdr:sp macro="" textlink="">
      <xdr:nvSpPr>
        <xdr:cNvPr id="8325" name="Line 133">
          <a:extLst>
            <a:ext uri="{FF2B5EF4-FFF2-40B4-BE49-F238E27FC236}">
              <a16:creationId xmlns:a16="http://schemas.microsoft.com/office/drawing/2014/main" id="{A48124E9-2983-593D-9E64-982A6165F4A6}"/>
            </a:ext>
          </a:extLst>
        </xdr:cNvPr>
        <xdr:cNvSpPr>
          <a:spLocks noChangeShapeType="1"/>
        </xdr:cNvSpPr>
      </xdr:nvSpPr>
      <xdr:spPr bwMode="auto">
        <a:xfrm>
          <a:off x="1743075" y="301942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26</xdr:col>
      <xdr:colOff>9525</xdr:colOff>
      <xdr:row>64</xdr:row>
      <xdr:rowOff>28575</xdr:rowOff>
    </xdr:from>
    <xdr:to>
      <xdr:col>62</xdr:col>
      <xdr:colOff>0</xdr:colOff>
      <xdr:row>64</xdr:row>
      <xdr:rowOff>28575</xdr:rowOff>
    </xdr:to>
    <xdr:sp macro="" textlink="">
      <xdr:nvSpPr>
        <xdr:cNvPr id="8327" name="Line 135">
          <a:extLst>
            <a:ext uri="{FF2B5EF4-FFF2-40B4-BE49-F238E27FC236}">
              <a16:creationId xmlns:a16="http://schemas.microsoft.com/office/drawing/2014/main" id="{22140316-EE1B-A2B2-BCB1-E1F991B6C5C8}"/>
            </a:ext>
          </a:extLst>
        </xdr:cNvPr>
        <xdr:cNvSpPr>
          <a:spLocks noChangeShapeType="1"/>
        </xdr:cNvSpPr>
      </xdr:nvSpPr>
      <xdr:spPr bwMode="auto">
        <a:xfrm>
          <a:off x="1743075" y="36861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28575</xdr:colOff>
      <xdr:row>98</xdr:row>
      <xdr:rowOff>0</xdr:rowOff>
    </xdr:from>
    <xdr:to>
      <xdr:col>62</xdr:col>
      <xdr:colOff>0</xdr:colOff>
      <xdr:row>98</xdr:row>
      <xdr:rowOff>0</xdr:rowOff>
    </xdr:to>
    <xdr:sp macro="" textlink="">
      <xdr:nvSpPr>
        <xdr:cNvPr id="8336" name="Line 144">
          <a:extLst>
            <a:ext uri="{FF2B5EF4-FFF2-40B4-BE49-F238E27FC236}">
              <a16:creationId xmlns:a16="http://schemas.microsoft.com/office/drawing/2014/main" id="{170392C6-1CA2-94CD-5611-1503ECC8DB0D}"/>
            </a:ext>
          </a:extLst>
        </xdr:cNvPr>
        <xdr:cNvSpPr>
          <a:spLocks noChangeShapeType="1"/>
        </xdr:cNvSpPr>
      </xdr:nvSpPr>
      <xdr:spPr bwMode="auto">
        <a:xfrm>
          <a:off x="1762125" y="5600700"/>
          <a:ext cx="23717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57150</xdr:colOff>
      <xdr:row>107</xdr:row>
      <xdr:rowOff>28575</xdr:rowOff>
    </xdr:from>
    <xdr:to>
      <xdr:col>60</xdr:col>
      <xdr:colOff>57150</xdr:colOff>
      <xdr:row>107</xdr:row>
      <xdr:rowOff>28575</xdr:rowOff>
    </xdr:to>
    <xdr:sp macro="" textlink="">
      <xdr:nvSpPr>
        <xdr:cNvPr id="8337" name="Line 145">
          <a:extLst>
            <a:ext uri="{FF2B5EF4-FFF2-40B4-BE49-F238E27FC236}">
              <a16:creationId xmlns:a16="http://schemas.microsoft.com/office/drawing/2014/main" id="{D49B99F2-840B-2697-38F7-A6532D79E78F}"/>
            </a:ext>
          </a:extLst>
        </xdr:cNvPr>
        <xdr:cNvSpPr>
          <a:spLocks noChangeShapeType="1"/>
        </xdr:cNvSpPr>
      </xdr:nvSpPr>
      <xdr:spPr bwMode="auto">
        <a:xfrm>
          <a:off x="1790700" y="6143625"/>
          <a:ext cx="2266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28575</xdr:colOff>
      <xdr:row>91</xdr:row>
      <xdr:rowOff>0</xdr:rowOff>
    </xdr:from>
    <xdr:to>
      <xdr:col>62</xdr:col>
      <xdr:colOff>19050</xdr:colOff>
      <xdr:row>91</xdr:row>
      <xdr:rowOff>0</xdr:rowOff>
    </xdr:to>
    <xdr:sp macro="" textlink="">
      <xdr:nvSpPr>
        <xdr:cNvPr id="8343" name="Line 151">
          <a:extLst>
            <a:ext uri="{FF2B5EF4-FFF2-40B4-BE49-F238E27FC236}">
              <a16:creationId xmlns:a16="http://schemas.microsoft.com/office/drawing/2014/main" id="{A55F6712-14D3-D5AF-8969-F07D3E2D5EF0}"/>
            </a:ext>
          </a:extLst>
        </xdr:cNvPr>
        <xdr:cNvSpPr>
          <a:spLocks noChangeShapeType="1"/>
        </xdr:cNvSpPr>
      </xdr:nvSpPr>
      <xdr:spPr bwMode="auto">
        <a:xfrm>
          <a:off x="1762125" y="520065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78</xdr:row>
      <xdr:rowOff>28575</xdr:rowOff>
    </xdr:from>
    <xdr:to>
      <xdr:col>62</xdr:col>
      <xdr:colOff>0</xdr:colOff>
      <xdr:row>78</xdr:row>
      <xdr:rowOff>28575</xdr:rowOff>
    </xdr:to>
    <xdr:sp macro="" textlink="">
      <xdr:nvSpPr>
        <xdr:cNvPr id="8344" name="Line 152">
          <a:extLst>
            <a:ext uri="{FF2B5EF4-FFF2-40B4-BE49-F238E27FC236}">
              <a16:creationId xmlns:a16="http://schemas.microsoft.com/office/drawing/2014/main" id="{5281D040-143D-5C51-7530-2CECC29F0942}"/>
            </a:ext>
          </a:extLst>
        </xdr:cNvPr>
        <xdr:cNvSpPr>
          <a:spLocks noChangeShapeType="1"/>
        </xdr:cNvSpPr>
      </xdr:nvSpPr>
      <xdr:spPr bwMode="auto">
        <a:xfrm>
          <a:off x="1743075" y="4486275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44</xdr:col>
      <xdr:colOff>19050</xdr:colOff>
      <xdr:row>22</xdr:row>
      <xdr:rowOff>9525</xdr:rowOff>
    </xdr:from>
    <xdr:to>
      <xdr:col>67</xdr:col>
      <xdr:colOff>9525</xdr:colOff>
      <xdr:row>25</xdr:row>
      <xdr:rowOff>0</xdr:rowOff>
    </xdr:to>
    <xdr:sp macro="" textlink="">
      <xdr:nvSpPr>
        <xdr:cNvPr id="8346" name="Text 154">
          <a:extLst>
            <a:ext uri="{FF2B5EF4-FFF2-40B4-BE49-F238E27FC236}">
              <a16:creationId xmlns:a16="http://schemas.microsoft.com/office/drawing/2014/main" id="{52C3055E-8D79-E5C3-9378-ECB272CE78A4}"/>
            </a:ext>
          </a:extLst>
        </xdr:cNvPr>
        <xdr:cNvSpPr txBox="1">
          <a:spLocks noChangeArrowheads="1"/>
        </xdr:cNvSpPr>
      </xdr:nvSpPr>
      <xdr:spPr bwMode="auto">
        <a:xfrm>
          <a:off x="2952750" y="1266825"/>
          <a:ext cx="1524000" cy="1619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Rechnungsprüfungskommission</a:t>
          </a:r>
        </a:p>
      </xdr:txBody>
    </xdr:sp>
    <xdr:clientData/>
  </xdr:twoCellAnchor>
  <xdr:twoCellAnchor>
    <xdr:from>
      <xdr:col>43</xdr:col>
      <xdr:colOff>0</xdr:colOff>
      <xdr:row>146</xdr:row>
      <xdr:rowOff>19050</xdr:rowOff>
    </xdr:from>
    <xdr:to>
      <xdr:col>61</xdr:col>
      <xdr:colOff>19050</xdr:colOff>
      <xdr:row>152</xdr:row>
      <xdr:rowOff>19050</xdr:rowOff>
    </xdr:to>
    <xdr:sp macro="" textlink="">
      <xdr:nvSpPr>
        <xdr:cNvPr id="8349" name="Text 157">
          <a:extLst>
            <a:ext uri="{FF2B5EF4-FFF2-40B4-BE49-F238E27FC236}">
              <a16:creationId xmlns:a16="http://schemas.microsoft.com/office/drawing/2014/main" id="{AD15C134-838C-4102-97B2-D9132806015A}"/>
            </a:ext>
          </a:extLst>
        </xdr:cNvPr>
        <xdr:cNvSpPr txBox="1">
          <a:spLocks noChangeArrowheads="1"/>
        </xdr:cNvSpPr>
      </xdr:nvSpPr>
      <xdr:spPr bwMode="auto">
        <a:xfrm>
          <a:off x="2867025" y="8362950"/>
          <a:ext cx="1219200" cy="3429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22860" anchor="ctr" upright="1"/>
        <a:lstStyle/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fachliche Unterstellung</a:t>
          </a:r>
        </a:p>
        <a:p>
          <a:pPr algn="l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= personelle Führung</a:t>
          </a:r>
        </a:p>
      </xdr:txBody>
    </xdr:sp>
    <xdr:clientData/>
  </xdr:twoCellAnchor>
  <xdr:twoCellAnchor>
    <xdr:from>
      <xdr:col>36</xdr:col>
      <xdr:colOff>57150</xdr:colOff>
      <xdr:row>148</xdr:row>
      <xdr:rowOff>0</xdr:rowOff>
    </xdr:from>
    <xdr:to>
      <xdr:col>42</xdr:col>
      <xdr:colOff>9525</xdr:colOff>
      <xdr:row>148</xdr:row>
      <xdr:rowOff>0</xdr:rowOff>
    </xdr:to>
    <xdr:sp macro="" textlink="">
      <xdr:nvSpPr>
        <xdr:cNvPr id="8350" name="Line 158">
          <a:extLst>
            <a:ext uri="{FF2B5EF4-FFF2-40B4-BE49-F238E27FC236}">
              <a16:creationId xmlns:a16="http://schemas.microsoft.com/office/drawing/2014/main" id="{CCDAB2E9-B979-D270-82D4-3F4C3DEA602A}"/>
            </a:ext>
          </a:extLst>
        </xdr:cNvPr>
        <xdr:cNvSpPr>
          <a:spLocks noChangeShapeType="1"/>
        </xdr:cNvSpPr>
      </xdr:nvSpPr>
      <xdr:spPr bwMode="auto">
        <a:xfrm>
          <a:off x="2457450" y="8458200"/>
          <a:ext cx="3524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37</xdr:col>
      <xdr:colOff>9525</xdr:colOff>
      <xdr:row>150</xdr:row>
      <xdr:rowOff>28575</xdr:rowOff>
    </xdr:from>
    <xdr:to>
      <xdr:col>42</xdr:col>
      <xdr:colOff>9525</xdr:colOff>
      <xdr:row>150</xdr:row>
      <xdr:rowOff>28575</xdr:rowOff>
    </xdr:to>
    <xdr:sp macro="" textlink="">
      <xdr:nvSpPr>
        <xdr:cNvPr id="8351" name="Line 159">
          <a:extLst>
            <a:ext uri="{FF2B5EF4-FFF2-40B4-BE49-F238E27FC236}">
              <a16:creationId xmlns:a16="http://schemas.microsoft.com/office/drawing/2014/main" id="{F47A2F6A-CF15-95E2-A40E-7C328018A805}"/>
            </a:ext>
          </a:extLst>
        </xdr:cNvPr>
        <xdr:cNvSpPr>
          <a:spLocks noChangeShapeType="1"/>
        </xdr:cNvSpPr>
      </xdr:nvSpPr>
      <xdr:spPr bwMode="auto">
        <a:xfrm>
          <a:off x="2476500" y="8601075"/>
          <a:ext cx="3333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56</xdr:col>
      <xdr:colOff>0</xdr:colOff>
      <xdr:row>39</xdr:row>
      <xdr:rowOff>9525</xdr:rowOff>
    </xdr:from>
    <xdr:to>
      <xdr:col>85</xdr:col>
      <xdr:colOff>0</xdr:colOff>
      <xdr:row>39</xdr:row>
      <xdr:rowOff>9525</xdr:rowOff>
    </xdr:to>
    <xdr:sp macro="" textlink="">
      <xdr:nvSpPr>
        <xdr:cNvPr id="8352" name="Line 160">
          <a:extLst>
            <a:ext uri="{FF2B5EF4-FFF2-40B4-BE49-F238E27FC236}">
              <a16:creationId xmlns:a16="http://schemas.microsoft.com/office/drawing/2014/main" id="{108F11C5-EE20-67EA-8AC7-6AA129BF4A0A}"/>
            </a:ext>
          </a:extLst>
        </xdr:cNvPr>
        <xdr:cNvSpPr>
          <a:spLocks noChangeShapeType="1"/>
        </xdr:cNvSpPr>
      </xdr:nvSpPr>
      <xdr:spPr bwMode="auto">
        <a:xfrm>
          <a:off x="3733800" y="2238375"/>
          <a:ext cx="1933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64</xdr:row>
      <xdr:rowOff>38100</xdr:rowOff>
    </xdr:from>
    <xdr:to>
      <xdr:col>85</xdr:col>
      <xdr:colOff>0</xdr:colOff>
      <xdr:row>64</xdr:row>
      <xdr:rowOff>38100</xdr:rowOff>
    </xdr:to>
    <xdr:sp macro="" textlink="">
      <xdr:nvSpPr>
        <xdr:cNvPr id="8357" name="Line 165">
          <a:extLst>
            <a:ext uri="{FF2B5EF4-FFF2-40B4-BE49-F238E27FC236}">
              <a16:creationId xmlns:a16="http://schemas.microsoft.com/office/drawing/2014/main" id="{D43D1FA4-2A3B-4475-66B0-A633510D945D}"/>
            </a:ext>
          </a:extLst>
        </xdr:cNvPr>
        <xdr:cNvSpPr>
          <a:spLocks noChangeShapeType="1"/>
        </xdr:cNvSpPr>
      </xdr:nvSpPr>
      <xdr:spPr bwMode="auto">
        <a:xfrm flipH="1">
          <a:off x="5476875" y="36957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90</xdr:row>
      <xdr:rowOff>38100</xdr:rowOff>
    </xdr:from>
    <xdr:to>
      <xdr:col>85</xdr:col>
      <xdr:colOff>0</xdr:colOff>
      <xdr:row>90</xdr:row>
      <xdr:rowOff>38100</xdr:rowOff>
    </xdr:to>
    <xdr:sp macro="" textlink="">
      <xdr:nvSpPr>
        <xdr:cNvPr id="8358" name="Line 166">
          <a:extLst>
            <a:ext uri="{FF2B5EF4-FFF2-40B4-BE49-F238E27FC236}">
              <a16:creationId xmlns:a16="http://schemas.microsoft.com/office/drawing/2014/main" id="{BDCB223A-32B8-1505-C340-99420AB9E466}"/>
            </a:ext>
          </a:extLst>
        </xdr:cNvPr>
        <xdr:cNvSpPr>
          <a:spLocks noChangeShapeType="1"/>
        </xdr:cNvSpPr>
      </xdr:nvSpPr>
      <xdr:spPr bwMode="auto">
        <a:xfrm flipH="1">
          <a:off x="5476875" y="51816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107</xdr:row>
      <xdr:rowOff>38100</xdr:rowOff>
    </xdr:from>
    <xdr:to>
      <xdr:col>85</xdr:col>
      <xdr:colOff>0</xdr:colOff>
      <xdr:row>107</xdr:row>
      <xdr:rowOff>38100</xdr:rowOff>
    </xdr:to>
    <xdr:sp macro="" textlink="">
      <xdr:nvSpPr>
        <xdr:cNvPr id="8360" name="Line 168">
          <a:extLst>
            <a:ext uri="{FF2B5EF4-FFF2-40B4-BE49-F238E27FC236}">
              <a16:creationId xmlns:a16="http://schemas.microsoft.com/office/drawing/2014/main" id="{1757D73E-43A7-8ECD-D4C0-98111979BF37}"/>
            </a:ext>
          </a:extLst>
        </xdr:cNvPr>
        <xdr:cNvSpPr>
          <a:spLocks noChangeShapeType="1"/>
        </xdr:cNvSpPr>
      </xdr:nvSpPr>
      <xdr:spPr bwMode="auto">
        <a:xfrm flipH="1">
          <a:off x="5476875" y="61531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98</xdr:row>
      <xdr:rowOff>19050</xdr:rowOff>
    </xdr:from>
    <xdr:to>
      <xdr:col>85</xdr:col>
      <xdr:colOff>0</xdr:colOff>
      <xdr:row>98</xdr:row>
      <xdr:rowOff>19050</xdr:rowOff>
    </xdr:to>
    <xdr:sp macro="" textlink="">
      <xdr:nvSpPr>
        <xdr:cNvPr id="8361" name="Line 169">
          <a:extLst>
            <a:ext uri="{FF2B5EF4-FFF2-40B4-BE49-F238E27FC236}">
              <a16:creationId xmlns:a16="http://schemas.microsoft.com/office/drawing/2014/main" id="{F2203A8C-3721-624A-4ECD-031B600850CA}"/>
            </a:ext>
          </a:extLst>
        </xdr:cNvPr>
        <xdr:cNvSpPr>
          <a:spLocks noChangeShapeType="1"/>
        </xdr:cNvSpPr>
      </xdr:nvSpPr>
      <xdr:spPr bwMode="auto">
        <a:xfrm flipH="1">
          <a:off x="5476875" y="56197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119</xdr:row>
      <xdr:rowOff>38100</xdr:rowOff>
    </xdr:from>
    <xdr:to>
      <xdr:col>85</xdr:col>
      <xdr:colOff>0</xdr:colOff>
      <xdr:row>119</xdr:row>
      <xdr:rowOff>38100</xdr:rowOff>
    </xdr:to>
    <xdr:sp macro="" textlink="">
      <xdr:nvSpPr>
        <xdr:cNvPr id="8362" name="Line 170">
          <a:extLst>
            <a:ext uri="{FF2B5EF4-FFF2-40B4-BE49-F238E27FC236}">
              <a16:creationId xmlns:a16="http://schemas.microsoft.com/office/drawing/2014/main" id="{4136FE69-436B-EBC1-E1BA-49D07784387E}"/>
            </a:ext>
          </a:extLst>
        </xdr:cNvPr>
        <xdr:cNvSpPr>
          <a:spLocks noChangeShapeType="1"/>
        </xdr:cNvSpPr>
      </xdr:nvSpPr>
      <xdr:spPr bwMode="auto">
        <a:xfrm flipH="1">
          <a:off x="5476875" y="683895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52</xdr:row>
      <xdr:rowOff>38100</xdr:rowOff>
    </xdr:from>
    <xdr:to>
      <xdr:col>85</xdr:col>
      <xdr:colOff>0</xdr:colOff>
      <xdr:row>52</xdr:row>
      <xdr:rowOff>38100</xdr:rowOff>
    </xdr:to>
    <xdr:sp macro="" textlink="">
      <xdr:nvSpPr>
        <xdr:cNvPr id="8363" name="Line 171">
          <a:extLst>
            <a:ext uri="{FF2B5EF4-FFF2-40B4-BE49-F238E27FC236}">
              <a16:creationId xmlns:a16="http://schemas.microsoft.com/office/drawing/2014/main" id="{527E9C6C-F044-7E4F-6C8C-04056733DBB8}"/>
            </a:ext>
          </a:extLst>
        </xdr:cNvPr>
        <xdr:cNvSpPr>
          <a:spLocks noChangeShapeType="1"/>
        </xdr:cNvSpPr>
      </xdr:nvSpPr>
      <xdr:spPr bwMode="auto">
        <a:xfrm flipH="1">
          <a:off x="5476875" y="30099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82</xdr:col>
      <xdr:colOff>9525</xdr:colOff>
      <xdr:row>78</xdr:row>
      <xdr:rowOff>28575</xdr:rowOff>
    </xdr:from>
    <xdr:to>
      <xdr:col>85</xdr:col>
      <xdr:colOff>0</xdr:colOff>
      <xdr:row>78</xdr:row>
      <xdr:rowOff>28575</xdr:rowOff>
    </xdr:to>
    <xdr:sp macro="" textlink="">
      <xdr:nvSpPr>
        <xdr:cNvPr id="8364" name="Line 172">
          <a:extLst>
            <a:ext uri="{FF2B5EF4-FFF2-40B4-BE49-F238E27FC236}">
              <a16:creationId xmlns:a16="http://schemas.microsoft.com/office/drawing/2014/main" id="{FC8D284A-3903-61D2-6D98-B170985B7132}"/>
            </a:ext>
          </a:extLst>
        </xdr:cNvPr>
        <xdr:cNvSpPr>
          <a:spLocks noChangeShapeType="1"/>
        </xdr:cNvSpPr>
      </xdr:nvSpPr>
      <xdr:spPr bwMode="auto">
        <a:xfrm flipH="1">
          <a:off x="5476875" y="4486275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81</xdr:col>
      <xdr:colOff>19050</xdr:colOff>
      <xdr:row>67</xdr:row>
      <xdr:rowOff>19050</xdr:rowOff>
    </xdr:from>
    <xdr:to>
      <xdr:col>81</xdr:col>
      <xdr:colOff>19050</xdr:colOff>
      <xdr:row>71</xdr:row>
      <xdr:rowOff>9525</xdr:rowOff>
    </xdr:to>
    <xdr:sp macro="" textlink="">
      <xdr:nvSpPr>
        <xdr:cNvPr id="8365" name="Line 173">
          <a:extLst>
            <a:ext uri="{FF2B5EF4-FFF2-40B4-BE49-F238E27FC236}">
              <a16:creationId xmlns:a16="http://schemas.microsoft.com/office/drawing/2014/main" id="{03F106E1-31CD-E3BF-A779-48CF976BF444}"/>
            </a:ext>
          </a:extLst>
        </xdr:cNvPr>
        <xdr:cNvSpPr>
          <a:spLocks noChangeShapeType="1"/>
        </xdr:cNvSpPr>
      </xdr:nvSpPr>
      <xdr:spPr bwMode="auto">
        <a:xfrm>
          <a:off x="5419725" y="3848100"/>
          <a:ext cx="0" cy="21907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80</xdr:col>
      <xdr:colOff>9525</xdr:colOff>
      <xdr:row>71</xdr:row>
      <xdr:rowOff>9525</xdr:rowOff>
    </xdr:from>
    <xdr:to>
      <xdr:col>81</xdr:col>
      <xdr:colOff>19050</xdr:colOff>
      <xdr:row>71</xdr:row>
      <xdr:rowOff>9525</xdr:rowOff>
    </xdr:to>
    <xdr:sp macro="" textlink="">
      <xdr:nvSpPr>
        <xdr:cNvPr id="8366" name="Line 174">
          <a:extLst>
            <a:ext uri="{FF2B5EF4-FFF2-40B4-BE49-F238E27FC236}">
              <a16:creationId xmlns:a16="http://schemas.microsoft.com/office/drawing/2014/main" id="{CC99E87A-7136-9CA4-436E-159E8B5600B2}"/>
            </a:ext>
          </a:extLst>
        </xdr:cNvPr>
        <xdr:cNvSpPr>
          <a:spLocks noChangeShapeType="1"/>
        </xdr:cNvSpPr>
      </xdr:nvSpPr>
      <xdr:spPr bwMode="auto">
        <a:xfrm flipH="1">
          <a:off x="5343525" y="4067175"/>
          <a:ext cx="762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26</xdr:col>
      <xdr:colOff>9525</xdr:colOff>
      <xdr:row>119</xdr:row>
      <xdr:rowOff>38100</xdr:rowOff>
    </xdr:from>
    <xdr:to>
      <xdr:col>62</xdr:col>
      <xdr:colOff>0</xdr:colOff>
      <xdr:row>119</xdr:row>
      <xdr:rowOff>38100</xdr:rowOff>
    </xdr:to>
    <xdr:sp macro="" textlink="">
      <xdr:nvSpPr>
        <xdr:cNvPr id="8387" name="Line 195">
          <a:extLst>
            <a:ext uri="{FF2B5EF4-FFF2-40B4-BE49-F238E27FC236}">
              <a16:creationId xmlns:a16="http://schemas.microsoft.com/office/drawing/2014/main" id="{46CFBF79-C733-68FF-AA57-67518970DF48}"/>
            </a:ext>
          </a:extLst>
        </xdr:cNvPr>
        <xdr:cNvSpPr>
          <a:spLocks noChangeShapeType="1"/>
        </xdr:cNvSpPr>
      </xdr:nvSpPr>
      <xdr:spPr bwMode="auto">
        <a:xfrm>
          <a:off x="1743075" y="6838950"/>
          <a:ext cx="23907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134</xdr:row>
      <xdr:rowOff>38100</xdr:rowOff>
    </xdr:from>
    <xdr:to>
      <xdr:col>26</xdr:col>
      <xdr:colOff>9525</xdr:colOff>
      <xdr:row>140</xdr:row>
      <xdr:rowOff>0</xdr:rowOff>
    </xdr:to>
    <xdr:sp macro="" textlink="">
      <xdr:nvSpPr>
        <xdr:cNvPr id="8388" name="Text 196">
          <a:extLst>
            <a:ext uri="{FF2B5EF4-FFF2-40B4-BE49-F238E27FC236}">
              <a16:creationId xmlns:a16="http://schemas.microsoft.com/office/drawing/2014/main" id="{25FFB913-2FA3-BBCB-1F36-B8F19D449F72}"/>
            </a:ext>
          </a:extLst>
        </xdr:cNvPr>
        <xdr:cNvSpPr txBox="1">
          <a:spLocks noChangeArrowheads="1"/>
        </xdr:cNvSpPr>
      </xdr:nvSpPr>
      <xdr:spPr bwMode="auto">
        <a:xfrm>
          <a:off x="409575" y="7696200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Schulpräsident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M. Mendelin</a:t>
          </a:r>
        </a:p>
      </xdr:txBody>
    </xdr:sp>
    <xdr:clientData/>
  </xdr:twoCellAnchor>
  <xdr:twoCellAnchor>
    <xdr:from>
      <xdr:col>28</xdr:col>
      <xdr:colOff>28575</xdr:colOff>
      <xdr:row>144</xdr:row>
      <xdr:rowOff>0</xdr:rowOff>
    </xdr:from>
    <xdr:to>
      <xdr:col>64</xdr:col>
      <xdr:colOff>9525</xdr:colOff>
      <xdr:row>144</xdr:row>
      <xdr:rowOff>0</xdr:rowOff>
    </xdr:to>
    <xdr:sp macro="" textlink="">
      <xdr:nvSpPr>
        <xdr:cNvPr id="8398" name="Line 206">
          <a:extLst>
            <a:ext uri="{FF2B5EF4-FFF2-40B4-BE49-F238E27FC236}">
              <a16:creationId xmlns:a16="http://schemas.microsoft.com/office/drawing/2014/main" id="{EF5DA003-6B91-5A2C-53D0-330924C21867}"/>
            </a:ext>
          </a:extLst>
        </xdr:cNvPr>
        <xdr:cNvSpPr>
          <a:spLocks noChangeShapeType="1"/>
        </xdr:cNvSpPr>
      </xdr:nvSpPr>
      <xdr:spPr bwMode="auto">
        <a:xfrm>
          <a:off x="1895475" y="82296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28</xdr:col>
      <xdr:colOff>19050</xdr:colOff>
      <xdr:row>142</xdr:row>
      <xdr:rowOff>38100</xdr:rowOff>
    </xdr:from>
    <xdr:to>
      <xdr:col>64</xdr:col>
      <xdr:colOff>0</xdr:colOff>
      <xdr:row>142</xdr:row>
      <xdr:rowOff>38100</xdr:rowOff>
    </xdr:to>
    <xdr:sp macro="" textlink="">
      <xdr:nvSpPr>
        <xdr:cNvPr id="8399" name="Line 207">
          <a:extLst>
            <a:ext uri="{FF2B5EF4-FFF2-40B4-BE49-F238E27FC236}">
              <a16:creationId xmlns:a16="http://schemas.microsoft.com/office/drawing/2014/main" id="{612FC76D-5C7D-B062-A512-DC4F440E2019}"/>
            </a:ext>
          </a:extLst>
        </xdr:cNvPr>
        <xdr:cNvSpPr>
          <a:spLocks noChangeShapeType="1"/>
        </xdr:cNvSpPr>
      </xdr:nvSpPr>
      <xdr:spPr bwMode="auto">
        <a:xfrm flipH="1">
          <a:off x="1885950" y="8153400"/>
          <a:ext cx="23812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prstDash val="dash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85</xdr:col>
      <xdr:colOff>0</xdr:colOff>
      <xdr:row>39</xdr:row>
      <xdr:rowOff>0</xdr:rowOff>
    </xdr:from>
    <xdr:to>
      <xdr:col>85</xdr:col>
      <xdr:colOff>0</xdr:colOff>
      <xdr:row>144</xdr:row>
      <xdr:rowOff>0</xdr:rowOff>
    </xdr:to>
    <xdr:sp macro="" textlink="">
      <xdr:nvSpPr>
        <xdr:cNvPr id="8400" name="Line 208">
          <a:extLst>
            <a:ext uri="{FF2B5EF4-FFF2-40B4-BE49-F238E27FC236}">
              <a16:creationId xmlns:a16="http://schemas.microsoft.com/office/drawing/2014/main" id="{C7DAC31B-ED69-F21D-9D84-EA05383A5CAE}"/>
            </a:ext>
          </a:extLst>
        </xdr:cNvPr>
        <xdr:cNvSpPr>
          <a:spLocks noChangeShapeType="1"/>
        </xdr:cNvSpPr>
      </xdr:nvSpPr>
      <xdr:spPr bwMode="auto">
        <a:xfrm flipV="1">
          <a:off x="5667375" y="2228850"/>
          <a:ext cx="0" cy="6000750"/>
        </a:xfrm>
        <a:prstGeom prst="line">
          <a:avLst/>
        </a:prstGeom>
        <a:noFill/>
        <a:ln w="63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146</xdr:col>
      <xdr:colOff>57150</xdr:colOff>
      <xdr:row>174</xdr:row>
      <xdr:rowOff>104775</xdr:rowOff>
    </xdr:from>
    <xdr:to>
      <xdr:col>148</xdr:col>
      <xdr:colOff>19050</xdr:colOff>
      <xdr:row>174</xdr:row>
      <xdr:rowOff>104775</xdr:rowOff>
    </xdr:to>
    <xdr:sp macro="" textlink="">
      <xdr:nvSpPr>
        <xdr:cNvPr id="8404" name="Line 212">
          <a:extLst>
            <a:ext uri="{FF2B5EF4-FFF2-40B4-BE49-F238E27FC236}">
              <a16:creationId xmlns:a16="http://schemas.microsoft.com/office/drawing/2014/main" id="{E1AB6441-0BB0-35D1-1405-63D4CEC0F531}"/>
            </a:ext>
          </a:extLst>
        </xdr:cNvPr>
        <xdr:cNvSpPr>
          <a:spLocks noChangeShapeType="1"/>
        </xdr:cNvSpPr>
      </xdr:nvSpPr>
      <xdr:spPr bwMode="auto">
        <a:xfrm flipH="1">
          <a:off x="11744325" y="10782300"/>
          <a:ext cx="190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72</xdr:col>
      <xdr:colOff>0</xdr:colOff>
      <xdr:row>144</xdr:row>
      <xdr:rowOff>0</xdr:rowOff>
    </xdr:from>
    <xdr:to>
      <xdr:col>85</xdr:col>
      <xdr:colOff>0</xdr:colOff>
      <xdr:row>144</xdr:row>
      <xdr:rowOff>0</xdr:rowOff>
    </xdr:to>
    <xdr:sp macro="" textlink="">
      <xdr:nvSpPr>
        <xdr:cNvPr id="8418" name="Line 226">
          <a:extLst>
            <a:ext uri="{FF2B5EF4-FFF2-40B4-BE49-F238E27FC236}">
              <a16:creationId xmlns:a16="http://schemas.microsoft.com/office/drawing/2014/main" id="{EB46EADB-3852-0FA5-96F6-F14624BEA765}"/>
            </a:ext>
          </a:extLst>
        </xdr:cNvPr>
        <xdr:cNvSpPr>
          <a:spLocks noChangeShapeType="1"/>
        </xdr:cNvSpPr>
      </xdr:nvSpPr>
      <xdr:spPr bwMode="auto">
        <a:xfrm flipH="1" flipV="1">
          <a:off x="4800600" y="8229600"/>
          <a:ext cx="866775" cy="0"/>
        </a:xfrm>
        <a:prstGeom prst="line">
          <a:avLst/>
        </a:prstGeom>
        <a:noFill/>
        <a:ln w="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62</xdr:col>
      <xdr:colOff>28575</xdr:colOff>
      <xdr:row>140</xdr:row>
      <xdr:rowOff>28575</xdr:rowOff>
    </xdr:from>
    <xdr:to>
      <xdr:col>82</xdr:col>
      <xdr:colOff>28575</xdr:colOff>
      <xdr:row>145</xdr:row>
      <xdr:rowOff>47625</xdr:rowOff>
    </xdr:to>
    <xdr:sp macro="" textlink="">
      <xdr:nvSpPr>
        <xdr:cNvPr id="8390" name="Text 198">
          <a:extLst>
            <a:ext uri="{FF2B5EF4-FFF2-40B4-BE49-F238E27FC236}">
              <a16:creationId xmlns:a16="http://schemas.microsoft.com/office/drawing/2014/main" id="{90F584B5-5CEB-AF0C-B4E5-846D42955C00}"/>
            </a:ext>
          </a:extLst>
        </xdr:cNvPr>
        <xdr:cNvSpPr txBox="1">
          <a:spLocks noChangeArrowheads="1"/>
        </xdr:cNvSpPr>
      </xdr:nvSpPr>
      <xdr:spPr bwMode="auto">
        <a:xfrm>
          <a:off x="4162425" y="8029575"/>
          <a:ext cx="1333500" cy="304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8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Schulsekretariat</a:t>
          </a:r>
        </a:p>
        <a:p>
          <a:pPr algn="ctr" rtl="0">
            <a:defRPr sz="1000"/>
          </a:pPr>
          <a:r>
            <a:rPr lang="de-CH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I. Hildebrandt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62</xdr:col>
      <xdr:colOff>9525</xdr:colOff>
      <xdr:row>71</xdr:row>
      <xdr:rowOff>0</xdr:rowOff>
    </xdr:from>
    <xdr:to>
      <xdr:col>80</xdr:col>
      <xdr:colOff>9525</xdr:colOff>
      <xdr:row>80</xdr:row>
      <xdr:rowOff>0</xdr:rowOff>
    </xdr:to>
    <xdr:sp macro="" textlink="">
      <xdr:nvSpPr>
        <xdr:cNvPr id="9400" name="Rectangle 184">
          <a:extLst>
            <a:ext uri="{FF2B5EF4-FFF2-40B4-BE49-F238E27FC236}">
              <a16:creationId xmlns:a16="http://schemas.microsoft.com/office/drawing/2014/main" id="{9D8B324D-C1B6-70FC-1483-4909C4133BF8}"/>
            </a:ext>
          </a:extLst>
        </xdr:cNvPr>
        <xdr:cNvSpPr>
          <a:spLocks noChangeArrowheads="1"/>
        </xdr:cNvSpPr>
      </xdr:nvSpPr>
      <xdr:spPr bwMode="auto">
        <a:xfrm>
          <a:off x="4143375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2</xdr:col>
      <xdr:colOff>0</xdr:colOff>
      <xdr:row>71</xdr:row>
      <xdr:rowOff>0</xdr:rowOff>
    </xdr:from>
    <xdr:to>
      <xdr:col>20</xdr:col>
      <xdr:colOff>0</xdr:colOff>
      <xdr:row>80</xdr:row>
      <xdr:rowOff>0</xdr:rowOff>
    </xdr:to>
    <xdr:sp macro="" textlink="">
      <xdr:nvSpPr>
        <xdr:cNvPr id="9368" name="Rectangle 152">
          <a:extLst>
            <a:ext uri="{FF2B5EF4-FFF2-40B4-BE49-F238E27FC236}">
              <a16:creationId xmlns:a16="http://schemas.microsoft.com/office/drawing/2014/main" id="{5E681021-42AE-AAA6-D2FA-AEE44DB2969B}"/>
            </a:ext>
          </a:extLst>
        </xdr:cNvPr>
        <xdr:cNvSpPr>
          <a:spLocks noChangeArrowheads="1"/>
        </xdr:cNvSpPr>
      </xdr:nvSpPr>
      <xdr:spPr bwMode="auto">
        <a:xfrm>
          <a:off x="133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102</xdr:col>
      <xdr:colOff>0</xdr:colOff>
      <xdr:row>71</xdr:row>
      <xdr:rowOff>0</xdr:rowOff>
    </xdr:from>
    <xdr:to>
      <xdr:col>120</xdr:col>
      <xdr:colOff>0</xdr:colOff>
      <xdr:row>80</xdr:row>
      <xdr:rowOff>0</xdr:rowOff>
    </xdr:to>
    <xdr:sp macro="" textlink="">
      <xdr:nvSpPr>
        <xdr:cNvPr id="9369" name="Rectangle 153">
          <a:extLst>
            <a:ext uri="{FF2B5EF4-FFF2-40B4-BE49-F238E27FC236}">
              <a16:creationId xmlns:a16="http://schemas.microsoft.com/office/drawing/2014/main" id="{DE925B49-AE50-796D-EF74-5D93F1E2309C}"/>
            </a:ext>
          </a:extLst>
        </xdr:cNvPr>
        <xdr:cNvSpPr>
          <a:spLocks noChangeArrowheads="1"/>
        </xdr:cNvSpPr>
      </xdr:nvSpPr>
      <xdr:spPr bwMode="auto">
        <a:xfrm>
          <a:off x="6800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122</xdr:col>
      <xdr:colOff>0</xdr:colOff>
      <xdr:row>71</xdr:row>
      <xdr:rowOff>0</xdr:rowOff>
    </xdr:from>
    <xdr:to>
      <xdr:col>140</xdr:col>
      <xdr:colOff>0</xdr:colOff>
      <xdr:row>80</xdr:row>
      <xdr:rowOff>0</xdr:rowOff>
    </xdr:to>
    <xdr:sp macro="" textlink="">
      <xdr:nvSpPr>
        <xdr:cNvPr id="9370" name="Rectangle 154">
          <a:extLst>
            <a:ext uri="{FF2B5EF4-FFF2-40B4-BE49-F238E27FC236}">
              <a16:creationId xmlns:a16="http://schemas.microsoft.com/office/drawing/2014/main" id="{E4084CF7-85C9-8131-4BDC-482377AF7B3D}"/>
            </a:ext>
          </a:extLst>
        </xdr:cNvPr>
        <xdr:cNvSpPr>
          <a:spLocks noChangeArrowheads="1"/>
        </xdr:cNvSpPr>
      </xdr:nvSpPr>
      <xdr:spPr bwMode="auto">
        <a:xfrm>
          <a:off x="8134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82</xdr:col>
      <xdr:colOff>0</xdr:colOff>
      <xdr:row>71</xdr:row>
      <xdr:rowOff>0</xdr:rowOff>
    </xdr:from>
    <xdr:to>
      <xdr:col>100</xdr:col>
      <xdr:colOff>0</xdr:colOff>
      <xdr:row>80</xdr:row>
      <xdr:rowOff>0</xdr:rowOff>
    </xdr:to>
    <xdr:sp macro="" textlink="">
      <xdr:nvSpPr>
        <xdr:cNvPr id="9371" name="Rectangle 155">
          <a:extLst>
            <a:ext uri="{FF2B5EF4-FFF2-40B4-BE49-F238E27FC236}">
              <a16:creationId xmlns:a16="http://schemas.microsoft.com/office/drawing/2014/main" id="{79CE0F7B-2B8D-306E-9DD7-39658A412E13}"/>
            </a:ext>
          </a:extLst>
        </xdr:cNvPr>
        <xdr:cNvSpPr>
          <a:spLocks noChangeArrowheads="1"/>
        </xdr:cNvSpPr>
      </xdr:nvSpPr>
      <xdr:spPr bwMode="auto">
        <a:xfrm>
          <a:off x="54673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42</xdr:col>
      <xdr:colOff>38100</xdr:colOff>
      <xdr:row>71</xdr:row>
      <xdr:rowOff>9525</xdr:rowOff>
    </xdr:from>
    <xdr:to>
      <xdr:col>60</xdr:col>
      <xdr:colOff>38100</xdr:colOff>
      <xdr:row>80</xdr:row>
      <xdr:rowOff>9525</xdr:rowOff>
    </xdr:to>
    <xdr:sp macro="" textlink="">
      <xdr:nvSpPr>
        <xdr:cNvPr id="9372" name="Rectangle 156">
          <a:extLst>
            <a:ext uri="{FF2B5EF4-FFF2-40B4-BE49-F238E27FC236}">
              <a16:creationId xmlns:a16="http://schemas.microsoft.com/office/drawing/2014/main" id="{9A05DBA9-766C-5172-6D55-090569AD7FB4}"/>
            </a:ext>
          </a:extLst>
        </xdr:cNvPr>
        <xdr:cNvSpPr>
          <a:spLocks noChangeArrowheads="1"/>
        </xdr:cNvSpPr>
      </xdr:nvSpPr>
      <xdr:spPr bwMode="auto">
        <a:xfrm>
          <a:off x="2838450" y="4067175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>
    <xdr:from>
      <xdr:col>22</xdr:col>
      <xdr:colOff>0</xdr:colOff>
      <xdr:row>71</xdr:row>
      <xdr:rowOff>0</xdr:rowOff>
    </xdr:from>
    <xdr:to>
      <xdr:col>40</xdr:col>
      <xdr:colOff>0</xdr:colOff>
      <xdr:row>80</xdr:row>
      <xdr:rowOff>0</xdr:rowOff>
    </xdr:to>
    <xdr:sp macro="" textlink="">
      <xdr:nvSpPr>
        <xdr:cNvPr id="9373" name="Rectangle 157">
          <a:extLst>
            <a:ext uri="{FF2B5EF4-FFF2-40B4-BE49-F238E27FC236}">
              <a16:creationId xmlns:a16="http://schemas.microsoft.com/office/drawing/2014/main" id="{19089BB7-1829-1B51-76B3-F281DDA8737D}"/>
            </a:ext>
          </a:extLst>
        </xdr:cNvPr>
        <xdr:cNvSpPr>
          <a:spLocks noChangeArrowheads="1"/>
        </xdr:cNvSpPr>
      </xdr:nvSpPr>
      <xdr:spPr bwMode="auto">
        <a:xfrm>
          <a:off x="1466850" y="405765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57</xdr:col>
      <xdr:colOff>0</xdr:colOff>
      <xdr:row>10</xdr:row>
      <xdr:rowOff>0</xdr:rowOff>
    </xdr:from>
    <xdr:to>
      <xdr:col>83</xdr:col>
      <xdr:colOff>0</xdr:colOff>
      <xdr:row>22</xdr:row>
      <xdr:rowOff>0</xdr:rowOff>
    </xdr:to>
    <xdr:sp macro="" textlink="">
      <xdr:nvSpPr>
        <xdr:cNvPr id="9375" name="Text 23">
          <a:extLst>
            <a:ext uri="{FF2B5EF4-FFF2-40B4-BE49-F238E27FC236}">
              <a16:creationId xmlns:a16="http://schemas.microsoft.com/office/drawing/2014/main" id="{2E7EE570-838E-D5C7-1E62-156EDAAB9383}"/>
            </a:ext>
          </a:extLst>
        </xdr:cNvPr>
        <xdr:cNvSpPr txBox="1">
          <a:spLocks noChangeArrowheads="1"/>
        </xdr:cNvSpPr>
      </xdr:nvSpPr>
      <xdr:spPr bwMode="auto">
        <a:xfrm>
          <a:off x="3800475" y="571500"/>
          <a:ext cx="1733550" cy="6858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de-CH" sz="11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Verwaltungsdirektor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H.R. Bauer</a:t>
          </a:r>
        </a:p>
      </xdr:txBody>
    </xdr:sp>
    <xdr:clientData/>
  </xdr:twoCellAnchor>
  <xdr:twoCellAnchor editAs="oneCell">
    <xdr:from>
      <xdr:col>95</xdr:col>
      <xdr:colOff>47625</xdr:colOff>
      <xdr:row>36</xdr:row>
      <xdr:rowOff>28575</xdr:rowOff>
    </xdr:from>
    <xdr:to>
      <xdr:col>119</xdr:col>
      <xdr:colOff>28575</xdr:colOff>
      <xdr:row>46</xdr:row>
      <xdr:rowOff>28575</xdr:rowOff>
    </xdr:to>
    <xdr:sp macro="" textlink="">
      <xdr:nvSpPr>
        <xdr:cNvPr id="9376" name="Text 25">
          <a:extLst>
            <a:ext uri="{FF2B5EF4-FFF2-40B4-BE49-F238E27FC236}">
              <a16:creationId xmlns:a16="http://schemas.microsoft.com/office/drawing/2014/main" id="{C6D5373D-D295-4864-B544-F6A0476A4F96}"/>
            </a:ext>
          </a:extLst>
        </xdr:cNvPr>
        <xdr:cNvSpPr txBox="1">
          <a:spLocks noChangeArrowheads="1"/>
        </xdr:cNvSpPr>
      </xdr:nvSpPr>
      <xdr:spPr bwMode="auto">
        <a:xfrm>
          <a:off x="6381750" y="2085975"/>
          <a:ext cx="1581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22860" rIns="27432" bIns="22860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Stellvertreter des Verwaltungsdirektors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U.  Boetschi</a:t>
          </a:r>
        </a:p>
      </xdr:txBody>
    </xdr:sp>
    <xdr:clientData/>
  </xdr:twoCellAnchor>
  <xdr:twoCellAnchor editAs="oneCell">
    <xdr:from>
      <xdr:col>22</xdr:col>
      <xdr:colOff>47625</xdr:colOff>
      <xdr:row>44</xdr:row>
      <xdr:rowOff>9525</xdr:rowOff>
    </xdr:from>
    <xdr:to>
      <xdr:col>40</xdr:col>
      <xdr:colOff>47625</xdr:colOff>
      <xdr:row>54</xdr:row>
      <xdr:rowOff>9525</xdr:rowOff>
    </xdr:to>
    <xdr:sp macro="" textlink="">
      <xdr:nvSpPr>
        <xdr:cNvPr id="9377" name="Text 31">
          <a:extLst>
            <a:ext uri="{FF2B5EF4-FFF2-40B4-BE49-F238E27FC236}">
              <a16:creationId xmlns:a16="http://schemas.microsoft.com/office/drawing/2014/main" id="{9593CF89-4AFA-516E-F27F-22F2B3E9D2EF}"/>
            </a:ext>
          </a:extLst>
        </xdr:cNvPr>
        <xdr:cNvSpPr txBox="1">
          <a:spLocks noChangeArrowheads="1"/>
        </xdr:cNvSpPr>
      </xdr:nvSpPr>
      <xdr:spPr bwMode="auto">
        <a:xfrm>
          <a:off x="1514475" y="2524125"/>
          <a:ext cx="1200150" cy="5715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Informatik-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leiter</a:t>
          </a:r>
          <a:endParaRPr lang="de-CH" sz="12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J. Zeindler</a:t>
          </a:r>
        </a:p>
      </xdr:txBody>
    </xdr:sp>
    <xdr:clientData/>
  </xdr:twoCellAnchor>
  <xdr:twoCellAnchor editAs="oneCell">
    <xdr:from>
      <xdr:col>14</xdr:col>
      <xdr:colOff>0</xdr:colOff>
      <xdr:row>3</xdr:row>
      <xdr:rowOff>0</xdr:rowOff>
    </xdr:from>
    <xdr:to>
      <xdr:col>40</xdr:col>
      <xdr:colOff>0</xdr:colOff>
      <xdr:row>7</xdr:row>
      <xdr:rowOff>28575</xdr:rowOff>
    </xdr:to>
    <xdr:sp macro="" textlink="">
      <xdr:nvSpPr>
        <xdr:cNvPr id="9378" name="Text 39">
          <a:extLst>
            <a:ext uri="{FF2B5EF4-FFF2-40B4-BE49-F238E27FC236}">
              <a16:creationId xmlns:a16="http://schemas.microsoft.com/office/drawing/2014/main" id="{D1E3BC62-C068-399C-F38C-19D6076E167D}"/>
            </a:ext>
          </a:extLst>
        </xdr:cNvPr>
        <xdr:cNvSpPr txBox="1">
          <a:spLocks noChangeArrowheads="1"/>
        </xdr:cNvSpPr>
      </xdr:nvSpPr>
      <xdr:spPr bwMode="auto">
        <a:xfrm>
          <a:off x="933450" y="171450"/>
          <a:ext cx="1733550" cy="257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de-CH" sz="1400" b="1" i="0" u="none" strike="noStrike" baseline="0">
              <a:solidFill>
                <a:srgbClr val="000000"/>
              </a:solidFill>
              <a:latin typeface="Arial"/>
              <a:cs typeface="Arial"/>
            </a:rPr>
            <a:t>Verwaltungsstab</a:t>
          </a:r>
        </a:p>
      </xdr:txBody>
    </xdr:sp>
    <xdr:clientData/>
  </xdr:twoCellAnchor>
  <xdr:twoCellAnchor editAs="oneCell">
    <xdr:from>
      <xdr:col>1</xdr:col>
      <xdr:colOff>0</xdr:colOff>
      <xdr:row>70</xdr:row>
      <xdr:rowOff>0</xdr:rowOff>
    </xdr:from>
    <xdr:to>
      <xdr:col>19</xdr:col>
      <xdr:colOff>0</xdr:colOff>
      <xdr:row>79</xdr:row>
      <xdr:rowOff>0</xdr:rowOff>
    </xdr:to>
    <xdr:sp macro="" textlink="">
      <xdr:nvSpPr>
        <xdr:cNvPr id="9379" name="Text 59">
          <a:extLst>
            <a:ext uri="{FF2B5EF4-FFF2-40B4-BE49-F238E27FC236}">
              <a16:creationId xmlns:a16="http://schemas.microsoft.com/office/drawing/2014/main" id="{26909901-F373-BCD0-EDB5-C9D7805C3561}"/>
            </a:ext>
          </a:extLst>
        </xdr:cNvPr>
        <xdr:cNvSpPr txBox="1">
          <a:spLocks noChangeArrowheads="1"/>
        </xdr:cNvSpPr>
      </xdr:nvSpPr>
      <xdr:spPr bwMode="auto">
        <a:xfrm>
          <a:off x="66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Finanz-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 U. Schmid</a:t>
          </a:r>
        </a:p>
      </xdr:txBody>
    </xdr:sp>
    <xdr:clientData/>
  </xdr:twoCellAnchor>
  <xdr:twoCellAnchor editAs="oneCell">
    <xdr:from>
      <xdr:col>101</xdr:col>
      <xdr:colOff>0</xdr:colOff>
      <xdr:row>70</xdr:row>
      <xdr:rowOff>0</xdr:rowOff>
    </xdr:from>
    <xdr:to>
      <xdr:col>119</xdr:col>
      <xdr:colOff>0</xdr:colOff>
      <xdr:row>79</xdr:row>
      <xdr:rowOff>0</xdr:rowOff>
    </xdr:to>
    <xdr:sp macro="" textlink="">
      <xdr:nvSpPr>
        <xdr:cNvPr id="9380" name="Text 60">
          <a:extLst>
            <a:ext uri="{FF2B5EF4-FFF2-40B4-BE49-F238E27FC236}">
              <a16:creationId xmlns:a16="http://schemas.microsoft.com/office/drawing/2014/main" id="{DBDBC64B-A9FD-3567-F336-20A823E0A2F2}"/>
            </a:ext>
          </a:extLst>
        </xdr:cNvPr>
        <xdr:cNvSpPr txBox="1">
          <a:spLocks noChangeArrowheads="1"/>
        </xdr:cNvSpPr>
      </xdr:nvSpPr>
      <xdr:spPr bwMode="auto">
        <a:xfrm>
          <a:off x="6734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Sozial-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E. Rutishauser</a:t>
          </a:r>
        </a:p>
      </xdr:txBody>
    </xdr:sp>
    <xdr:clientData/>
  </xdr:twoCellAnchor>
  <xdr:twoCellAnchor editAs="oneCell">
    <xdr:from>
      <xdr:col>121</xdr:col>
      <xdr:colOff>0</xdr:colOff>
      <xdr:row>70</xdr:row>
      <xdr:rowOff>0</xdr:rowOff>
    </xdr:from>
    <xdr:to>
      <xdr:col>139</xdr:col>
      <xdr:colOff>0</xdr:colOff>
      <xdr:row>79</xdr:row>
      <xdr:rowOff>0</xdr:rowOff>
    </xdr:to>
    <xdr:sp macro="" textlink="">
      <xdr:nvSpPr>
        <xdr:cNvPr id="9381" name="Text 61">
          <a:extLst>
            <a:ext uri="{FF2B5EF4-FFF2-40B4-BE49-F238E27FC236}">
              <a16:creationId xmlns:a16="http://schemas.microsoft.com/office/drawing/2014/main" id="{CFD5C29D-5262-7918-4D29-A1A6369E3079}"/>
            </a:ext>
          </a:extLst>
        </xdr:cNvPr>
        <xdr:cNvSpPr txBox="1">
          <a:spLocks noChangeArrowheads="1"/>
        </xdr:cNvSpPr>
      </xdr:nvSpPr>
      <xdr:spPr bwMode="auto">
        <a:xfrm>
          <a:off x="8067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Allg. Abt. /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J &amp; S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Würsch</a:t>
          </a:r>
        </a:p>
      </xdr:txBody>
    </xdr:sp>
    <xdr:clientData/>
  </xdr:twoCellAnchor>
  <xdr:twoCellAnchor editAs="oneCell">
    <xdr:from>
      <xdr:col>81</xdr:col>
      <xdr:colOff>0</xdr:colOff>
      <xdr:row>70</xdr:row>
      <xdr:rowOff>0</xdr:rowOff>
    </xdr:from>
    <xdr:to>
      <xdr:col>99</xdr:col>
      <xdr:colOff>0</xdr:colOff>
      <xdr:row>79</xdr:row>
      <xdr:rowOff>0</xdr:rowOff>
    </xdr:to>
    <xdr:sp macro="" textlink="">
      <xdr:nvSpPr>
        <xdr:cNvPr id="9382" name="Text 62">
          <a:extLst>
            <a:ext uri="{FF2B5EF4-FFF2-40B4-BE49-F238E27FC236}">
              <a16:creationId xmlns:a16="http://schemas.microsoft.com/office/drawing/2014/main" id="{611A2368-6300-F7A8-A706-36274940619C}"/>
            </a:ext>
          </a:extLst>
        </xdr:cNvPr>
        <xdr:cNvSpPr txBox="1">
          <a:spLocks noChangeArrowheads="1"/>
        </xdr:cNvSpPr>
      </xdr:nvSpPr>
      <xdr:spPr bwMode="auto">
        <a:xfrm>
          <a:off x="54006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Gesundheits-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&amp; Umweltabt.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Bachmann</a:t>
          </a:r>
        </a:p>
      </xdr:txBody>
    </xdr:sp>
    <xdr:clientData/>
  </xdr:twoCellAnchor>
  <xdr:twoCellAnchor editAs="oneCell">
    <xdr:from>
      <xdr:col>41</xdr:col>
      <xdr:colOff>38100</xdr:colOff>
      <xdr:row>70</xdr:row>
      <xdr:rowOff>9525</xdr:rowOff>
    </xdr:from>
    <xdr:to>
      <xdr:col>59</xdr:col>
      <xdr:colOff>38100</xdr:colOff>
      <xdr:row>79</xdr:row>
      <xdr:rowOff>9525</xdr:rowOff>
    </xdr:to>
    <xdr:sp macro="" textlink="">
      <xdr:nvSpPr>
        <xdr:cNvPr id="9383" name="Text 63">
          <a:extLst>
            <a:ext uri="{FF2B5EF4-FFF2-40B4-BE49-F238E27FC236}">
              <a16:creationId xmlns:a16="http://schemas.microsoft.com/office/drawing/2014/main" id="{E70C828B-48E8-B137-DABC-404023E90D09}"/>
            </a:ext>
          </a:extLst>
        </xdr:cNvPr>
        <xdr:cNvSpPr txBox="1">
          <a:spLocks noChangeArrowheads="1"/>
        </xdr:cNvSpPr>
      </xdr:nvSpPr>
      <xdr:spPr bwMode="auto">
        <a:xfrm>
          <a:off x="2771775" y="4010025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Sicherheits-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H.P. Schmid</a:t>
          </a:r>
        </a:p>
      </xdr:txBody>
    </xdr:sp>
    <xdr:clientData/>
  </xdr:twoCellAnchor>
  <xdr:twoCellAnchor editAs="oneCell">
    <xdr:from>
      <xdr:col>21</xdr:col>
      <xdr:colOff>0</xdr:colOff>
      <xdr:row>70</xdr:row>
      <xdr:rowOff>0</xdr:rowOff>
    </xdr:from>
    <xdr:to>
      <xdr:col>39</xdr:col>
      <xdr:colOff>0</xdr:colOff>
      <xdr:row>79</xdr:row>
      <xdr:rowOff>0</xdr:rowOff>
    </xdr:to>
    <xdr:sp macro="" textlink="">
      <xdr:nvSpPr>
        <xdr:cNvPr id="9384" name="Text 64">
          <a:extLst>
            <a:ext uri="{FF2B5EF4-FFF2-40B4-BE49-F238E27FC236}">
              <a16:creationId xmlns:a16="http://schemas.microsoft.com/office/drawing/2014/main" id="{9D11C52B-32CE-5683-5833-A3A566CB0B2A}"/>
            </a:ext>
          </a:extLst>
        </xdr:cNvPr>
        <xdr:cNvSpPr txBox="1">
          <a:spLocks noChangeArrowheads="1"/>
        </xdr:cNvSpPr>
      </xdr:nvSpPr>
      <xdr:spPr bwMode="auto">
        <a:xfrm>
          <a:off x="14001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Bau-</a:t>
          </a:r>
        </a:p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abteilung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R. Stadler</a:t>
          </a:r>
        </a:p>
      </xdr:txBody>
    </xdr:sp>
    <xdr:clientData/>
  </xdr:twoCellAnchor>
  <xdr:twoCellAnchor editAs="oneCell">
    <xdr:from>
      <xdr:col>70</xdr:col>
      <xdr:colOff>0</xdr:colOff>
      <xdr:row>22</xdr:row>
      <xdr:rowOff>19050</xdr:rowOff>
    </xdr:from>
    <xdr:to>
      <xdr:col>70</xdr:col>
      <xdr:colOff>0</xdr:colOff>
      <xdr:row>70</xdr:row>
      <xdr:rowOff>0</xdr:rowOff>
    </xdr:to>
    <xdr:sp macro="" textlink="">
      <xdr:nvSpPr>
        <xdr:cNvPr id="9386" name="Line 170">
          <a:extLst>
            <a:ext uri="{FF2B5EF4-FFF2-40B4-BE49-F238E27FC236}">
              <a16:creationId xmlns:a16="http://schemas.microsoft.com/office/drawing/2014/main" id="{4F26911F-4842-C30E-A55F-08947FF297BB}"/>
            </a:ext>
          </a:extLst>
        </xdr:cNvPr>
        <xdr:cNvSpPr>
          <a:spLocks noChangeShapeType="1"/>
        </xdr:cNvSpPr>
      </xdr:nvSpPr>
      <xdr:spPr bwMode="auto">
        <a:xfrm>
          <a:off x="4667250" y="1276350"/>
          <a:ext cx="0" cy="27241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130</xdr:col>
      <xdr:colOff>0</xdr:colOff>
      <xdr:row>67</xdr:row>
      <xdr:rowOff>0</xdr:rowOff>
    </xdr:to>
    <xdr:sp macro="" textlink="">
      <xdr:nvSpPr>
        <xdr:cNvPr id="9387" name="Line 171">
          <a:extLst>
            <a:ext uri="{FF2B5EF4-FFF2-40B4-BE49-F238E27FC236}">
              <a16:creationId xmlns:a16="http://schemas.microsoft.com/office/drawing/2014/main" id="{E6114ABE-6D29-6ADD-A57F-DD4DBB000664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80010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50</xdr:col>
      <xdr:colOff>0</xdr:colOff>
      <xdr:row>67</xdr:row>
      <xdr:rowOff>0</xdr:rowOff>
    </xdr:from>
    <xdr:to>
      <xdr:col>50</xdr:col>
      <xdr:colOff>0</xdr:colOff>
      <xdr:row>70</xdr:row>
      <xdr:rowOff>0</xdr:rowOff>
    </xdr:to>
    <xdr:sp macro="" textlink="">
      <xdr:nvSpPr>
        <xdr:cNvPr id="9388" name="Line 172">
          <a:extLst>
            <a:ext uri="{FF2B5EF4-FFF2-40B4-BE49-F238E27FC236}">
              <a16:creationId xmlns:a16="http://schemas.microsoft.com/office/drawing/2014/main" id="{5C789C34-6169-E6DA-15C2-9BDC8C5F950D}"/>
            </a:ext>
          </a:extLst>
        </xdr:cNvPr>
        <xdr:cNvSpPr>
          <a:spLocks noChangeShapeType="1"/>
        </xdr:cNvSpPr>
      </xdr:nvSpPr>
      <xdr:spPr bwMode="auto">
        <a:xfrm>
          <a:off x="3333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30</xdr:col>
      <xdr:colOff>0</xdr:colOff>
      <xdr:row>67</xdr:row>
      <xdr:rowOff>0</xdr:rowOff>
    </xdr:from>
    <xdr:to>
      <xdr:col>30</xdr:col>
      <xdr:colOff>0</xdr:colOff>
      <xdr:row>70</xdr:row>
      <xdr:rowOff>0</xdr:rowOff>
    </xdr:to>
    <xdr:sp macro="" textlink="">
      <xdr:nvSpPr>
        <xdr:cNvPr id="9389" name="Line 173">
          <a:extLst>
            <a:ext uri="{FF2B5EF4-FFF2-40B4-BE49-F238E27FC236}">
              <a16:creationId xmlns:a16="http://schemas.microsoft.com/office/drawing/2014/main" id="{485CCEA7-468B-B3FD-88CF-580503FFA8AF}"/>
            </a:ext>
          </a:extLst>
        </xdr:cNvPr>
        <xdr:cNvSpPr>
          <a:spLocks noChangeShapeType="1"/>
        </xdr:cNvSpPr>
      </xdr:nvSpPr>
      <xdr:spPr bwMode="auto">
        <a:xfrm>
          <a:off x="2000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90</xdr:col>
      <xdr:colOff>0</xdr:colOff>
      <xdr:row>67</xdr:row>
      <xdr:rowOff>0</xdr:rowOff>
    </xdr:from>
    <xdr:to>
      <xdr:col>90</xdr:col>
      <xdr:colOff>0</xdr:colOff>
      <xdr:row>70</xdr:row>
      <xdr:rowOff>0</xdr:rowOff>
    </xdr:to>
    <xdr:sp macro="" textlink="">
      <xdr:nvSpPr>
        <xdr:cNvPr id="9391" name="Line 175">
          <a:extLst>
            <a:ext uri="{FF2B5EF4-FFF2-40B4-BE49-F238E27FC236}">
              <a16:creationId xmlns:a16="http://schemas.microsoft.com/office/drawing/2014/main" id="{29595604-3DCF-E73E-9565-96E0EF770B64}"/>
            </a:ext>
          </a:extLst>
        </xdr:cNvPr>
        <xdr:cNvSpPr>
          <a:spLocks noChangeShapeType="1"/>
        </xdr:cNvSpPr>
      </xdr:nvSpPr>
      <xdr:spPr bwMode="auto">
        <a:xfrm>
          <a:off x="6000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130</xdr:col>
      <xdr:colOff>0</xdr:colOff>
      <xdr:row>67</xdr:row>
      <xdr:rowOff>0</xdr:rowOff>
    </xdr:from>
    <xdr:to>
      <xdr:col>130</xdr:col>
      <xdr:colOff>0</xdr:colOff>
      <xdr:row>70</xdr:row>
      <xdr:rowOff>0</xdr:rowOff>
    </xdr:to>
    <xdr:sp macro="" textlink="">
      <xdr:nvSpPr>
        <xdr:cNvPr id="9392" name="Line 176">
          <a:extLst>
            <a:ext uri="{FF2B5EF4-FFF2-40B4-BE49-F238E27FC236}">
              <a16:creationId xmlns:a16="http://schemas.microsoft.com/office/drawing/2014/main" id="{89F3A888-8427-BFBB-EA20-FE4994273769}"/>
            </a:ext>
          </a:extLst>
        </xdr:cNvPr>
        <xdr:cNvSpPr>
          <a:spLocks noChangeShapeType="1"/>
        </xdr:cNvSpPr>
      </xdr:nvSpPr>
      <xdr:spPr bwMode="auto">
        <a:xfrm>
          <a:off x="8667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110</xdr:col>
      <xdr:colOff>0</xdr:colOff>
      <xdr:row>67</xdr:row>
      <xdr:rowOff>0</xdr:rowOff>
    </xdr:from>
    <xdr:to>
      <xdr:col>110</xdr:col>
      <xdr:colOff>0</xdr:colOff>
      <xdr:row>70</xdr:row>
      <xdr:rowOff>0</xdr:rowOff>
    </xdr:to>
    <xdr:sp macro="" textlink="">
      <xdr:nvSpPr>
        <xdr:cNvPr id="9393" name="Line 177">
          <a:extLst>
            <a:ext uri="{FF2B5EF4-FFF2-40B4-BE49-F238E27FC236}">
              <a16:creationId xmlns:a16="http://schemas.microsoft.com/office/drawing/2014/main" id="{8F824E37-C111-A973-421D-5113B88B6622}"/>
            </a:ext>
          </a:extLst>
        </xdr:cNvPr>
        <xdr:cNvSpPr>
          <a:spLocks noChangeShapeType="1"/>
        </xdr:cNvSpPr>
      </xdr:nvSpPr>
      <xdr:spPr bwMode="auto">
        <a:xfrm>
          <a:off x="73342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10</xdr:col>
      <xdr:colOff>0</xdr:colOff>
      <xdr:row>67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9394" name="Line 178">
          <a:extLst>
            <a:ext uri="{FF2B5EF4-FFF2-40B4-BE49-F238E27FC236}">
              <a16:creationId xmlns:a16="http://schemas.microsoft.com/office/drawing/2014/main" id="{B429CA38-9F03-7752-E4A2-977CE4BFF41F}"/>
            </a:ext>
          </a:extLst>
        </xdr:cNvPr>
        <xdr:cNvSpPr>
          <a:spLocks noChangeShapeType="1"/>
        </xdr:cNvSpPr>
      </xdr:nvSpPr>
      <xdr:spPr bwMode="auto">
        <a:xfrm>
          <a:off x="666750" y="38290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70</xdr:col>
      <xdr:colOff>0</xdr:colOff>
      <xdr:row>33</xdr:row>
      <xdr:rowOff>0</xdr:rowOff>
    </xdr:from>
    <xdr:to>
      <xdr:col>107</xdr:col>
      <xdr:colOff>9525</xdr:colOff>
      <xdr:row>33</xdr:row>
      <xdr:rowOff>0</xdr:rowOff>
    </xdr:to>
    <xdr:sp macro="" textlink="">
      <xdr:nvSpPr>
        <xdr:cNvPr id="9395" name="Line 179">
          <a:extLst>
            <a:ext uri="{FF2B5EF4-FFF2-40B4-BE49-F238E27FC236}">
              <a16:creationId xmlns:a16="http://schemas.microsoft.com/office/drawing/2014/main" id="{D14F39D7-A645-DA44-F001-81A0AF970743}"/>
            </a:ext>
          </a:extLst>
        </xdr:cNvPr>
        <xdr:cNvSpPr>
          <a:spLocks noChangeShapeType="1"/>
        </xdr:cNvSpPr>
      </xdr:nvSpPr>
      <xdr:spPr bwMode="auto">
        <a:xfrm>
          <a:off x="4667250" y="1885950"/>
          <a:ext cx="24765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70</xdr:col>
      <xdr:colOff>0</xdr:colOff>
      <xdr:row>41</xdr:row>
      <xdr:rowOff>9525</xdr:rowOff>
    </xdr:to>
    <xdr:sp macro="" textlink="">
      <xdr:nvSpPr>
        <xdr:cNvPr id="9396" name="Line 180">
          <a:extLst>
            <a:ext uri="{FF2B5EF4-FFF2-40B4-BE49-F238E27FC236}">
              <a16:creationId xmlns:a16="http://schemas.microsoft.com/office/drawing/2014/main" id="{112ACF26-A5E5-C9D0-5384-8253941AD38F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2524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32</xdr:col>
      <xdr:colOff>9525</xdr:colOff>
      <xdr:row>41</xdr:row>
      <xdr:rowOff>9525</xdr:rowOff>
    </xdr:from>
    <xdr:to>
      <xdr:col>32</xdr:col>
      <xdr:colOff>9525</xdr:colOff>
      <xdr:row>44</xdr:row>
      <xdr:rowOff>9525</xdr:rowOff>
    </xdr:to>
    <xdr:sp macro="" textlink="">
      <xdr:nvSpPr>
        <xdr:cNvPr id="9397" name="Line 181">
          <a:extLst>
            <a:ext uri="{FF2B5EF4-FFF2-40B4-BE49-F238E27FC236}">
              <a16:creationId xmlns:a16="http://schemas.microsoft.com/office/drawing/2014/main" id="{38AFBF04-8D97-6D48-EC1F-EA730EC85C76}"/>
            </a:ext>
          </a:extLst>
        </xdr:cNvPr>
        <xdr:cNvSpPr>
          <a:spLocks noChangeShapeType="1"/>
        </xdr:cNvSpPr>
      </xdr:nvSpPr>
      <xdr:spPr bwMode="auto">
        <a:xfrm>
          <a:off x="2143125" y="2352675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107</xdr:col>
      <xdr:colOff>9525</xdr:colOff>
      <xdr:row>33</xdr:row>
      <xdr:rowOff>0</xdr:rowOff>
    </xdr:from>
    <xdr:to>
      <xdr:col>107</xdr:col>
      <xdr:colOff>9525</xdr:colOff>
      <xdr:row>36</xdr:row>
      <xdr:rowOff>0</xdr:rowOff>
    </xdr:to>
    <xdr:sp macro="" textlink="">
      <xdr:nvSpPr>
        <xdr:cNvPr id="9398" name="Line 182">
          <a:extLst>
            <a:ext uri="{FF2B5EF4-FFF2-40B4-BE49-F238E27FC236}">
              <a16:creationId xmlns:a16="http://schemas.microsoft.com/office/drawing/2014/main" id="{9AF73793-9289-9A90-B6AB-DABF676CAA71}"/>
            </a:ext>
          </a:extLst>
        </xdr:cNvPr>
        <xdr:cNvSpPr>
          <a:spLocks noChangeShapeType="1"/>
        </xdr:cNvSpPr>
      </xdr:nvSpPr>
      <xdr:spPr bwMode="auto">
        <a:xfrm>
          <a:off x="7143750" y="1885950"/>
          <a:ext cx="0" cy="17145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61</xdr:col>
      <xdr:colOff>38100</xdr:colOff>
      <xdr:row>70</xdr:row>
      <xdr:rowOff>0</xdr:rowOff>
    </xdr:from>
    <xdr:to>
      <xdr:col>79</xdr:col>
      <xdr:colOff>38100</xdr:colOff>
      <xdr:row>79</xdr:row>
      <xdr:rowOff>0</xdr:rowOff>
    </xdr:to>
    <xdr:sp macro="" textlink="">
      <xdr:nvSpPr>
        <xdr:cNvPr id="9399" name="Text 62">
          <a:extLst>
            <a:ext uri="{FF2B5EF4-FFF2-40B4-BE49-F238E27FC236}">
              <a16:creationId xmlns:a16="http://schemas.microsoft.com/office/drawing/2014/main" id="{B77E332A-0DA4-5289-D830-967244A3AB9C}"/>
            </a:ext>
          </a:extLst>
        </xdr:cNvPr>
        <xdr:cNvSpPr txBox="1">
          <a:spLocks noChangeArrowheads="1"/>
        </xdr:cNvSpPr>
      </xdr:nvSpPr>
      <xdr:spPr bwMode="auto">
        <a:xfrm>
          <a:off x="4105275" y="4000500"/>
          <a:ext cx="1200150" cy="5143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BEE1F6" mc:Ignorable="a14" a14:legacySpreadsheetColorIndex="47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8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de-CH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Schulsekretariat</a:t>
          </a:r>
        </a:p>
        <a:p>
          <a:pPr algn="ctr" rtl="0">
            <a:defRPr sz="1000"/>
          </a:pPr>
          <a:r>
            <a:rPr lang="de-CH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I. Hildebrandt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2F0000" mc:Ignorable="a14" a14:legacySpreadsheetColorIndex="47"/>
        </a:solidFill>
        <a:ln>
          <a:noFill/>
        </a:ln>
        <a:effectLst/>
        <a:extLst>
          <a:ext uri="{91240B29-F687-4F45-9708-019B960494DF}">
            <a14:hiddenLine xmlns:a14="http://schemas.microsoft.com/office/drawing/2010/main" w="0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Relationship Id="rId5" Type="http://schemas.openxmlformats.org/officeDocument/2006/relationships/image" Target="../media/image10.emf"/><Relationship Id="rId4" Type="http://schemas.openxmlformats.org/officeDocument/2006/relationships/oleObject" Target="../embeddings/oleObject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2.bin"/><Relationship Id="rId5" Type="http://schemas.openxmlformats.org/officeDocument/2006/relationships/image" Target="../media/image11.emf"/><Relationship Id="rId4" Type="http://schemas.openxmlformats.org/officeDocument/2006/relationships/oleObject" Target="../embeddings/oleObject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E49B6-BF78-43D2-AA07-7A75CE910923}">
  <dimension ref="A1"/>
  <sheetViews>
    <sheetView tabSelected="1" workbookViewId="0">
      <selection activeCell="M42" sqref="M42"/>
    </sheetView>
  </sheetViews>
  <sheetFormatPr baseColWidth="10" defaultRowHeight="12.75" x14ac:dyDescent="0.2"/>
  <cols>
    <col min="1" max="8" width="8.7109375" customWidth="1"/>
    <col min="9" max="9" width="12.5703125" customWidth="1"/>
    <col min="10" max="10" width="9.5703125" customWidth="1"/>
    <col min="11" max="11" width="8.7109375" customWidth="1"/>
  </cols>
  <sheetData/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F39F6-6FB5-4260-B9DB-15D7A85FD0CA}">
  <dimension ref="A1:L31"/>
  <sheetViews>
    <sheetView workbookViewId="0">
      <selection activeCell="O13" sqref="O13:P18"/>
    </sheetView>
  </sheetViews>
  <sheetFormatPr baseColWidth="10" defaultRowHeight="12.75" x14ac:dyDescent="0.2"/>
  <cols>
    <col min="1" max="1" width="22" customWidth="1"/>
    <col min="2" max="3" width="5" customWidth="1"/>
    <col min="4" max="5" width="9.28515625" customWidth="1"/>
    <col min="6" max="7" width="5" customWidth="1"/>
    <col min="8" max="9" width="9.28515625" customWidth="1"/>
    <col min="10" max="11" width="5" customWidth="1"/>
  </cols>
  <sheetData>
    <row r="1" spans="1:12" ht="15" customHeight="1" x14ac:dyDescent="0.2">
      <c r="A1" s="359"/>
      <c r="E1" s="42"/>
      <c r="F1" s="42"/>
      <c r="G1" s="42"/>
      <c r="H1" s="360"/>
      <c r="I1" s="361"/>
      <c r="J1" s="361"/>
      <c r="K1" s="362"/>
    </row>
    <row r="2" spans="1:12" ht="18" customHeight="1" x14ac:dyDescent="0.2">
      <c r="A2" s="844" t="s">
        <v>686</v>
      </c>
      <c r="E2" s="42"/>
      <c r="F2" s="42"/>
      <c r="G2" s="42"/>
      <c r="H2" s="360"/>
      <c r="I2" s="361"/>
      <c r="J2" s="361"/>
      <c r="K2" s="362"/>
    </row>
    <row r="3" spans="1:12" ht="15" customHeight="1" x14ac:dyDescent="0.2">
      <c r="A3" s="359"/>
      <c r="E3" s="42"/>
      <c r="F3" s="42"/>
      <c r="G3" s="42"/>
      <c r="H3" s="360"/>
      <c r="I3" s="361"/>
      <c r="J3" s="361"/>
      <c r="K3" s="362"/>
    </row>
    <row r="4" spans="1:12" ht="15" customHeight="1" x14ac:dyDescent="0.2">
      <c r="A4" s="359"/>
      <c r="B4" s="359"/>
      <c r="C4" s="42"/>
      <c r="D4" s="42"/>
      <c r="E4" s="42"/>
      <c r="F4" s="42"/>
      <c r="G4" s="42"/>
      <c r="H4" s="360"/>
      <c r="I4" s="361"/>
      <c r="J4" s="361"/>
      <c r="K4" s="362"/>
      <c r="L4" s="6"/>
    </row>
    <row r="5" spans="1:12" ht="15" customHeight="1" x14ac:dyDescent="0.2">
      <c r="A5" s="846" t="s">
        <v>537</v>
      </c>
      <c r="B5" s="754"/>
      <c r="C5" s="434"/>
      <c r="D5" s="434"/>
      <c r="E5" s="434"/>
      <c r="F5" s="434"/>
      <c r="G5" s="434"/>
      <c r="H5" s="755"/>
      <c r="I5" s="756"/>
      <c r="J5" s="756"/>
      <c r="K5" s="757"/>
      <c r="L5" s="6"/>
    </row>
    <row r="6" spans="1:12" ht="15" customHeight="1" x14ac:dyDescent="0.2">
      <c r="A6" s="622" t="s">
        <v>536</v>
      </c>
      <c r="B6" s="622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12.75" customHeight="1" x14ac:dyDescent="0.2">
      <c r="A7" s="622" t="s">
        <v>645</v>
      </c>
      <c r="B7" s="622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 ht="12.75" customHeight="1" x14ac:dyDescent="0.2">
      <c r="A8" s="762"/>
      <c r="B8" s="630">
        <v>2002</v>
      </c>
      <c r="C8" s="623">
        <v>2003</v>
      </c>
      <c r="D8" s="480"/>
      <c r="E8" s="480"/>
      <c r="F8" s="630">
        <v>2002</v>
      </c>
      <c r="G8" s="624">
        <v>2003</v>
      </c>
      <c r="H8" s="480"/>
      <c r="I8" s="480"/>
      <c r="J8" s="630">
        <v>2002</v>
      </c>
      <c r="K8" s="623">
        <v>2003</v>
      </c>
    </row>
    <row r="9" spans="1:12" ht="15" customHeight="1" x14ac:dyDescent="0.2">
      <c r="A9" s="598" t="s">
        <v>468</v>
      </c>
      <c r="B9" s="628">
        <v>1</v>
      </c>
      <c r="C9" s="628">
        <v>0</v>
      </c>
      <c r="D9" s="371" t="s">
        <v>642</v>
      </c>
      <c r="E9" s="637"/>
      <c r="F9" s="746">
        <v>16</v>
      </c>
      <c r="G9" s="629">
        <v>35</v>
      </c>
      <c r="H9" s="371" t="s">
        <v>545</v>
      </c>
      <c r="I9" s="342"/>
      <c r="J9" s="720">
        <v>18</v>
      </c>
      <c r="K9" s="720">
        <v>15</v>
      </c>
    </row>
    <row r="10" spans="1:12" ht="15" customHeight="1" x14ac:dyDescent="0.2">
      <c r="A10" s="598" t="s">
        <v>568</v>
      </c>
      <c r="B10" s="628">
        <v>4</v>
      </c>
      <c r="C10" s="628">
        <v>11</v>
      </c>
      <c r="D10" s="371" t="s">
        <v>549</v>
      </c>
      <c r="E10" s="342"/>
      <c r="F10" s="746">
        <v>0</v>
      </c>
      <c r="G10" s="629">
        <v>0</v>
      </c>
      <c r="H10" s="371" t="s">
        <v>552</v>
      </c>
      <c r="I10" s="342"/>
      <c r="J10" s="720">
        <v>0</v>
      </c>
      <c r="K10" s="720">
        <v>0</v>
      </c>
    </row>
    <row r="11" spans="1:12" ht="15" customHeight="1" x14ac:dyDescent="0.2">
      <c r="A11" s="634" t="s">
        <v>469</v>
      </c>
      <c r="B11" s="635">
        <v>0</v>
      </c>
      <c r="C11" s="635">
        <v>1</v>
      </c>
      <c r="D11" s="370" t="s">
        <v>550</v>
      </c>
      <c r="E11" s="49"/>
      <c r="F11" s="747">
        <v>4</v>
      </c>
      <c r="G11" s="632">
        <v>5</v>
      </c>
      <c r="H11" s="370" t="s">
        <v>480</v>
      </c>
      <c r="I11" s="49"/>
      <c r="J11" s="721">
        <v>4</v>
      </c>
      <c r="K11" s="721">
        <v>0</v>
      </c>
    </row>
    <row r="12" spans="1:12" ht="15" customHeight="1" x14ac:dyDescent="0.2">
      <c r="A12" s="598" t="s">
        <v>471</v>
      </c>
      <c r="B12" s="628">
        <v>2</v>
      </c>
      <c r="C12" s="628">
        <v>1</v>
      </c>
      <c r="D12" s="371" t="s">
        <v>477</v>
      </c>
      <c r="E12" s="342"/>
      <c r="F12" s="748">
        <v>0</v>
      </c>
      <c r="G12" s="636">
        <v>1</v>
      </c>
      <c r="H12" s="371" t="s">
        <v>481</v>
      </c>
      <c r="I12" s="342"/>
      <c r="J12" s="722">
        <v>0</v>
      </c>
      <c r="K12" s="722">
        <v>1</v>
      </c>
    </row>
    <row r="13" spans="1:12" ht="15" customHeight="1" x14ac:dyDescent="0.2">
      <c r="A13" s="634" t="s">
        <v>547</v>
      </c>
      <c r="B13" s="635">
        <v>0</v>
      </c>
      <c r="C13" s="635">
        <v>0</v>
      </c>
      <c r="D13" s="370" t="s">
        <v>571</v>
      </c>
      <c r="E13" s="49"/>
      <c r="F13" s="749">
        <v>1</v>
      </c>
      <c r="G13" s="633">
        <v>0</v>
      </c>
      <c r="H13" s="370" t="s">
        <v>482</v>
      </c>
      <c r="I13" s="49"/>
      <c r="J13" s="723">
        <v>4</v>
      </c>
      <c r="K13" s="723">
        <v>0</v>
      </c>
    </row>
    <row r="14" spans="1:12" ht="15" customHeight="1" x14ac:dyDescent="0.2">
      <c r="A14" s="598" t="s">
        <v>473</v>
      </c>
      <c r="B14" s="628">
        <v>3</v>
      </c>
      <c r="C14" s="628">
        <v>1</v>
      </c>
      <c r="D14" s="371" t="s">
        <v>572</v>
      </c>
      <c r="E14" s="342"/>
      <c r="F14" s="264">
        <v>4</v>
      </c>
      <c r="G14" s="627">
        <v>0</v>
      </c>
      <c r="H14" s="371" t="s">
        <v>553</v>
      </c>
      <c r="I14" s="342"/>
      <c r="J14" s="692">
        <v>0</v>
      </c>
      <c r="K14" s="692">
        <v>0</v>
      </c>
    </row>
    <row r="15" spans="1:12" ht="15" customHeight="1" x14ac:dyDescent="0.2">
      <c r="A15" s="634" t="s">
        <v>474</v>
      </c>
      <c r="B15" s="635">
        <v>0</v>
      </c>
      <c r="C15" s="635">
        <v>2</v>
      </c>
      <c r="D15" s="370" t="s">
        <v>546</v>
      </c>
      <c r="E15" s="49"/>
      <c r="F15" s="750">
        <v>5</v>
      </c>
      <c r="G15" s="9">
        <v>6</v>
      </c>
      <c r="H15" s="370" t="s">
        <v>483</v>
      </c>
      <c r="I15" s="49"/>
      <c r="J15" s="724">
        <v>0</v>
      </c>
      <c r="K15" s="724">
        <v>0</v>
      </c>
    </row>
    <row r="16" spans="1:12" ht="15" customHeight="1" x14ac:dyDescent="0.2">
      <c r="A16" s="598" t="s">
        <v>475</v>
      </c>
      <c r="B16" s="628">
        <v>13</v>
      </c>
      <c r="C16" s="628">
        <v>10</v>
      </c>
      <c r="D16" s="371" t="s">
        <v>551</v>
      </c>
      <c r="E16" s="342"/>
      <c r="F16" s="264">
        <v>2</v>
      </c>
      <c r="G16" s="627">
        <v>0</v>
      </c>
      <c r="H16" s="371" t="s">
        <v>484</v>
      </c>
      <c r="I16" s="342"/>
      <c r="J16" s="692">
        <v>10</v>
      </c>
      <c r="K16" s="692">
        <v>29</v>
      </c>
    </row>
    <row r="17" spans="1:11" ht="15" customHeight="1" x14ac:dyDescent="0.2">
      <c r="A17" s="598"/>
      <c r="B17" s="628"/>
      <c r="C17" s="628"/>
      <c r="D17" s="371"/>
      <c r="E17" s="342"/>
      <c r="F17" s="264"/>
      <c r="G17" s="627"/>
      <c r="H17" s="371" t="s">
        <v>643</v>
      </c>
      <c r="I17" s="342"/>
      <c r="J17" s="692">
        <v>0</v>
      </c>
      <c r="K17" s="692">
        <v>1</v>
      </c>
    </row>
    <row r="18" spans="1:11" ht="15" customHeight="1" x14ac:dyDescent="0.2">
      <c r="A18" s="812"/>
      <c r="B18" s="813"/>
      <c r="C18" s="813"/>
      <c r="D18" s="814"/>
      <c r="E18" s="657"/>
      <c r="F18" s="815"/>
      <c r="G18" s="815"/>
      <c r="H18" s="814"/>
      <c r="I18" s="657"/>
      <c r="J18" s="816"/>
      <c r="K18" s="817"/>
    </row>
    <row r="19" spans="1:11" ht="15" customHeight="1" x14ac:dyDescent="0.2">
      <c r="A19" s="371" t="s">
        <v>693</v>
      </c>
      <c r="B19" s="629"/>
      <c r="C19" s="629"/>
      <c r="D19" s="809"/>
      <c r="E19" s="293"/>
      <c r="F19" s="627"/>
      <c r="G19" s="627"/>
      <c r="H19" s="809"/>
      <c r="I19" s="293"/>
      <c r="J19" s="810"/>
      <c r="K19" s="811"/>
    </row>
    <row r="20" spans="1:11" ht="15" customHeight="1" x14ac:dyDescent="0.2">
      <c r="A20" s="622"/>
      <c r="B20" s="632"/>
      <c r="C20" s="632"/>
      <c r="D20" s="622"/>
      <c r="E20" s="6"/>
      <c r="F20" s="9"/>
      <c r="G20" s="9"/>
      <c r="H20" s="622"/>
      <c r="I20" s="6"/>
      <c r="J20" s="758"/>
      <c r="K20" s="758"/>
    </row>
    <row r="21" spans="1:11" s="6" customFormat="1" ht="15" customHeight="1" x14ac:dyDescent="0.2">
      <c r="A21" s="622"/>
      <c r="B21" s="632"/>
      <c r="C21" s="632"/>
      <c r="D21" s="622"/>
      <c r="F21" s="9"/>
      <c r="G21" s="9"/>
      <c r="H21" s="622"/>
      <c r="J21" s="758"/>
      <c r="K21" s="758"/>
    </row>
    <row r="22" spans="1:11" ht="15" customHeight="1" x14ac:dyDescent="0.2">
      <c r="A22" s="474" t="s">
        <v>695</v>
      </c>
      <c r="B22" s="621"/>
      <c r="C22" s="621"/>
      <c r="D22" s="621"/>
      <c r="E22" s="394"/>
      <c r="F22" s="394"/>
      <c r="G22" s="394"/>
      <c r="H22" s="956" t="s">
        <v>0</v>
      </c>
      <c r="I22" s="957"/>
      <c r="J22" s="957"/>
      <c r="K22" s="958"/>
    </row>
    <row r="23" spans="1:11" ht="15" customHeight="1" x14ac:dyDescent="0.2">
      <c r="A23" s="466" t="s">
        <v>699</v>
      </c>
      <c r="B23" s="631"/>
      <c r="C23" s="631"/>
      <c r="D23" s="631"/>
      <c r="E23" s="382"/>
      <c r="F23" s="382"/>
      <c r="G23" s="382"/>
      <c r="H23" s="419">
        <v>2001</v>
      </c>
      <c r="I23" s="753">
        <v>2002</v>
      </c>
      <c r="J23" s="956">
        <v>2003</v>
      </c>
      <c r="K23" s="958"/>
    </row>
    <row r="24" spans="1:11" ht="15" customHeight="1" x14ac:dyDescent="0.2">
      <c r="A24" s="43" t="s">
        <v>531</v>
      </c>
      <c r="B24" s="118"/>
      <c r="C24" s="95"/>
      <c r="D24" s="48"/>
      <c r="E24" s="48"/>
      <c r="F24" s="48"/>
      <c r="G24" s="48"/>
      <c r="H24" s="839">
        <v>54</v>
      </c>
      <c r="I24" s="752">
        <v>102</v>
      </c>
      <c r="J24" s="959">
        <v>75</v>
      </c>
      <c r="K24" s="960"/>
    </row>
    <row r="25" spans="1:11" ht="15" customHeight="1" x14ac:dyDescent="0.2">
      <c r="A25" s="43" t="s">
        <v>574</v>
      </c>
      <c r="B25" s="21"/>
      <c r="C25" s="21"/>
      <c r="D25" s="21"/>
      <c r="E25" s="48"/>
      <c r="F25" s="48"/>
      <c r="G25" s="48"/>
      <c r="H25" s="839">
        <v>1</v>
      </c>
      <c r="I25" s="752">
        <v>42</v>
      </c>
      <c r="J25" s="959">
        <v>30</v>
      </c>
      <c r="K25" s="960"/>
    </row>
    <row r="26" spans="1:11" ht="15" customHeight="1" x14ac:dyDescent="0.2">
      <c r="A26" s="42"/>
      <c r="B26" s="42"/>
      <c r="C26" s="42"/>
      <c r="D26" s="42"/>
      <c r="E26" s="214"/>
      <c r="F26" s="214"/>
      <c r="G26" s="214"/>
      <c r="H26" s="367"/>
      <c r="I26" s="367"/>
      <c r="J26" s="759"/>
      <c r="K26" s="759"/>
    </row>
    <row r="27" spans="1:11" ht="15" customHeight="1" x14ac:dyDescent="0.2"/>
    <row r="28" spans="1:11" x14ac:dyDescent="0.2">
      <c r="A28" s="821" t="s">
        <v>573</v>
      </c>
      <c r="B28" s="961">
        <v>2002</v>
      </c>
      <c r="C28" s="962"/>
      <c r="D28" s="961" t="s">
        <v>694</v>
      </c>
      <c r="E28" s="965"/>
      <c r="F28" s="965"/>
      <c r="G28" s="962"/>
    </row>
    <row r="29" spans="1:11" x14ac:dyDescent="0.2">
      <c r="A29" s="822"/>
      <c r="B29" s="963">
        <v>2003</v>
      </c>
      <c r="C29" s="964"/>
      <c r="D29" s="966" t="s">
        <v>644</v>
      </c>
      <c r="E29" s="967"/>
      <c r="F29" s="967"/>
      <c r="G29" s="968"/>
    </row>
    <row r="30" spans="1:11" x14ac:dyDescent="0.2">
      <c r="A30" s="652"/>
      <c r="B30" s="819"/>
      <c r="C30" s="819"/>
      <c r="D30" s="820"/>
      <c r="E30" s="820"/>
      <c r="F30" s="820"/>
      <c r="G30" s="662"/>
    </row>
    <row r="31" spans="1:11" x14ac:dyDescent="0.2">
      <c r="A31" s="262" t="s">
        <v>696</v>
      </c>
      <c r="B31" s="818"/>
      <c r="C31" s="818"/>
      <c r="D31" s="629"/>
      <c r="E31" s="629"/>
      <c r="F31" s="629"/>
      <c r="G31" s="751"/>
    </row>
  </sheetData>
  <mergeCells count="8">
    <mergeCell ref="H22:K22"/>
    <mergeCell ref="J23:K23"/>
    <mergeCell ref="J24:K24"/>
    <mergeCell ref="J25:K25"/>
    <mergeCell ref="B28:C28"/>
    <mergeCell ref="B29:C29"/>
    <mergeCell ref="D28:G28"/>
    <mergeCell ref="D29:G29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9B15E-1AAE-4C76-9507-A06818B9E47B}">
  <dimension ref="A1:H27"/>
  <sheetViews>
    <sheetView topLeftCell="A2" workbookViewId="0">
      <selection activeCell="M11" sqref="M11"/>
    </sheetView>
  </sheetViews>
  <sheetFormatPr baseColWidth="10" defaultRowHeight="12.75" x14ac:dyDescent="0.2"/>
  <cols>
    <col min="1" max="1" width="24.28515625" customWidth="1"/>
    <col min="2" max="8" width="9.28515625" customWidth="1"/>
  </cols>
  <sheetData>
    <row r="1" spans="1:8" ht="15.75" x14ac:dyDescent="0.25">
      <c r="B1" s="80"/>
      <c r="C1" s="80"/>
      <c r="G1" s="169"/>
    </row>
    <row r="2" spans="1:8" ht="15.75" x14ac:dyDescent="0.25">
      <c r="A2" s="169"/>
      <c r="B2" s="80"/>
      <c r="C2" s="80"/>
    </row>
    <row r="3" spans="1:8" ht="15.75" x14ac:dyDescent="0.25">
      <c r="A3" s="169"/>
      <c r="B3" s="80"/>
      <c r="C3" s="80"/>
    </row>
    <row r="4" spans="1:8" ht="13.5" thickBot="1" x14ac:dyDescent="0.25"/>
    <row r="5" spans="1:8" x14ac:dyDescent="0.2">
      <c r="A5" s="479"/>
      <c r="B5" s="558" t="s">
        <v>555</v>
      </c>
      <c r="C5" s="558" t="s">
        <v>665</v>
      </c>
      <c r="D5" s="558" t="s">
        <v>555</v>
      </c>
      <c r="E5" s="480"/>
      <c r="F5" s="480"/>
      <c r="G5" s="481"/>
      <c r="H5" s="482"/>
    </row>
    <row r="6" spans="1:8" x14ac:dyDescent="0.2">
      <c r="A6" s="483" t="s">
        <v>52</v>
      </c>
      <c r="B6" s="559" t="s">
        <v>491</v>
      </c>
      <c r="C6" s="559" t="s">
        <v>666</v>
      </c>
      <c r="D6" s="559" t="s">
        <v>491</v>
      </c>
      <c r="E6" s="484" t="s">
        <v>633</v>
      </c>
      <c r="F6" s="485"/>
      <c r="G6" s="427"/>
      <c r="H6" s="486">
        <v>2002</v>
      </c>
    </row>
    <row r="7" spans="1:8" ht="13.5" thickBot="1" x14ac:dyDescent="0.25">
      <c r="A7" s="487"/>
      <c r="B7" s="560" t="s">
        <v>683</v>
      </c>
      <c r="C7" s="560" t="s">
        <v>634</v>
      </c>
      <c r="D7" s="560" t="s">
        <v>634</v>
      </c>
      <c r="E7" s="440" t="s">
        <v>53</v>
      </c>
      <c r="F7" s="440" t="s">
        <v>54</v>
      </c>
      <c r="G7" s="490" t="s">
        <v>39</v>
      </c>
      <c r="H7" s="491"/>
    </row>
    <row r="8" spans="1:8" ht="12.75" customHeight="1" x14ac:dyDescent="0.2">
      <c r="A8" s="193"/>
      <c r="B8" s="6"/>
      <c r="C8" s="6"/>
      <c r="D8" s="6"/>
      <c r="E8" s="9"/>
      <c r="F8" s="9"/>
      <c r="G8" s="183"/>
      <c r="H8" s="341"/>
    </row>
    <row r="9" spans="1:8" ht="15" customHeight="1" x14ac:dyDescent="0.2">
      <c r="A9" s="11" t="s">
        <v>55</v>
      </c>
      <c r="B9" s="541">
        <v>7</v>
      </c>
      <c r="C9" s="541"/>
      <c r="D9" s="541">
        <v>7</v>
      </c>
      <c r="E9" s="542">
        <v>6</v>
      </c>
      <c r="F9" s="541">
        <v>0.75</v>
      </c>
      <c r="G9" s="320">
        <v>6.75</v>
      </c>
      <c r="H9" s="543">
        <v>6.75</v>
      </c>
    </row>
    <row r="10" spans="1:8" ht="15" customHeight="1" x14ac:dyDescent="0.2">
      <c r="A10" s="10" t="s">
        <v>56</v>
      </c>
      <c r="B10" s="46">
        <v>7.2</v>
      </c>
      <c r="C10" s="46"/>
      <c r="D10" s="46">
        <v>7.2</v>
      </c>
      <c r="E10" s="45">
        <v>3</v>
      </c>
      <c r="F10" s="46">
        <v>4.2</v>
      </c>
      <c r="G10" s="320">
        <v>7.2</v>
      </c>
      <c r="H10" s="543">
        <v>7.1</v>
      </c>
    </row>
    <row r="11" spans="1:8" ht="15" customHeight="1" x14ac:dyDescent="0.2">
      <c r="A11" s="12" t="s">
        <v>57</v>
      </c>
      <c r="B11" s="46">
        <v>10</v>
      </c>
      <c r="C11" s="46">
        <v>0.5</v>
      </c>
      <c r="D11" s="46">
        <v>10</v>
      </c>
      <c r="E11" s="45">
        <v>9</v>
      </c>
      <c r="F11" s="46">
        <v>3.1</v>
      </c>
      <c r="G11" s="320">
        <v>12.1</v>
      </c>
      <c r="H11" s="543">
        <v>11</v>
      </c>
    </row>
    <row r="12" spans="1:8" ht="15" customHeight="1" x14ac:dyDescent="0.2">
      <c r="A12" s="10" t="s">
        <v>58</v>
      </c>
      <c r="B12" s="544"/>
      <c r="C12" s="45"/>
      <c r="D12" s="45"/>
      <c r="E12" s="45"/>
      <c r="F12" s="45"/>
      <c r="G12" s="320"/>
      <c r="H12" s="543"/>
    </row>
    <row r="13" spans="1:8" ht="15" customHeight="1" x14ac:dyDescent="0.2">
      <c r="A13" s="10" t="s">
        <v>59</v>
      </c>
      <c r="B13" s="544">
        <v>2.2000000000000002</v>
      </c>
      <c r="C13" s="544">
        <v>0.2</v>
      </c>
      <c r="D13" s="544">
        <v>3</v>
      </c>
      <c r="E13" s="544">
        <v>1</v>
      </c>
      <c r="F13" s="46">
        <v>1.7</v>
      </c>
      <c r="G13" s="545">
        <v>2.7</v>
      </c>
      <c r="H13" s="546">
        <v>2.5</v>
      </c>
    </row>
    <row r="14" spans="1:8" ht="15" customHeight="1" x14ac:dyDescent="0.2">
      <c r="A14" s="10" t="s">
        <v>60</v>
      </c>
      <c r="B14" s="544">
        <v>41.6</v>
      </c>
      <c r="C14" s="544"/>
      <c r="D14" s="544">
        <v>67.5</v>
      </c>
      <c r="E14" s="544">
        <v>6</v>
      </c>
      <c r="F14" s="46">
        <v>28.25</v>
      </c>
      <c r="G14" s="547">
        <v>34.25</v>
      </c>
      <c r="H14" s="548">
        <v>22.2</v>
      </c>
    </row>
    <row r="15" spans="1:8" ht="15" customHeight="1" x14ac:dyDescent="0.2">
      <c r="A15" s="12" t="s">
        <v>61</v>
      </c>
      <c r="B15" s="46">
        <v>9</v>
      </c>
      <c r="C15" s="46"/>
      <c r="D15" s="46">
        <v>11</v>
      </c>
      <c r="E15" s="45">
        <v>4</v>
      </c>
      <c r="F15" s="46">
        <v>7.55</v>
      </c>
      <c r="G15" s="320">
        <v>11.55</v>
      </c>
      <c r="H15" s="543">
        <v>9.1</v>
      </c>
    </row>
    <row r="16" spans="1:8" ht="15" customHeight="1" x14ac:dyDescent="0.2">
      <c r="A16" s="12" t="s">
        <v>62</v>
      </c>
      <c r="B16" s="46">
        <v>12</v>
      </c>
      <c r="C16" s="46"/>
      <c r="D16" s="46">
        <v>11</v>
      </c>
      <c r="E16" s="45">
        <v>5</v>
      </c>
      <c r="F16" s="46">
        <v>5.0999999999999996</v>
      </c>
      <c r="G16" s="320">
        <v>10.1</v>
      </c>
      <c r="H16" s="543">
        <v>9.9</v>
      </c>
    </row>
    <row r="17" spans="1:8" ht="15" customHeight="1" x14ac:dyDescent="0.2">
      <c r="A17" s="12" t="s">
        <v>63</v>
      </c>
      <c r="B17" s="46">
        <v>5</v>
      </c>
      <c r="C17" s="46"/>
      <c r="D17" s="46">
        <v>6</v>
      </c>
      <c r="E17" s="45">
        <v>7</v>
      </c>
      <c r="F17" s="46"/>
      <c r="G17" s="320">
        <v>7</v>
      </c>
      <c r="H17" s="543">
        <v>5</v>
      </c>
    </row>
    <row r="18" spans="1:8" ht="15" customHeight="1" x14ac:dyDescent="0.2">
      <c r="A18" s="12" t="s">
        <v>567</v>
      </c>
      <c r="B18" s="46">
        <v>2.8</v>
      </c>
      <c r="C18" s="46">
        <v>0.2</v>
      </c>
      <c r="D18" s="46">
        <v>2.8</v>
      </c>
      <c r="E18" s="45">
        <v>1</v>
      </c>
      <c r="F18" s="46">
        <v>1.45</v>
      </c>
      <c r="G18" s="320">
        <v>2.4500000000000002</v>
      </c>
      <c r="H18" s="543">
        <v>2</v>
      </c>
    </row>
    <row r="19" spans="1:8" ht="15" customHeight="1" x14ac:dyDescent="0.2">
      <c r="A19" s="225" t="s">
        <v>566</v>
      </c>
      <c r="B19" s="549">
        <v>10</v>
      </c>
      <c r="C19" s="549"/>
      <c r="D19" s="549">
        <v>10</v>
      </c>
      <c r="E19" s="549">
        <v>10</v>
      </c>
      <c r="F19" s="549"/>
      <c r="G19" s="320">
        <v>10</v>
      </c>
      <c r="H19" s="543">
        <v>10</v>
      </c>
    </row>
    <row r="20" spans="1:8" ht="15" customHeight="1" x14ac:dyDescent="0.2">
      <c r="A20" s="12" t="s">
        <v>64</v>
      </c>
      <c r="B20" s="46">
        <v>14.5</v>
      </c>
      <c r="C20" s="46"/>
      <c r="D20" s="46">
        <v>14.5</v>
      </c>
      <c r="E20" s="45">
        <v>12</v>
      </c>
      <c r="F20" s="46">
        <v>3.15</v>
      </c>
      <c r="G20" s="320">
        <v>15.15</v>
      </c>
      <c r="H20" s="543">
        <v>14.4</v>
      </c>
    </row>
    <row r="21" spans="1:8" ht="15" customHeight="1" x14ac:dyDescent="0.2">
      <c r="A21" s="12" t="s">
        <v>65</v>
      </c>
      <c r="B21" s="46">
        <v>22</v>
      </c>
      <c r="C21" s="46"/>
      <c r="D21" s="46">
        <v>22</v>
      </c>
      <c r="E21" s="45">
        <v>18</v>
      </c>
      <c r="F21" s="550">
        <v>1</v>
      </c>
      <c r="G21" s="320">
        <v>19</v>
      </c>
      <c r="H21" s="543">
        <v>18.5</v>
      </c>
    </row>
    <row r="22" spans="1:8" ht="15" customHeight="1" x14ac:dyDescent="0.2">
      <c r="A22" s="192" t="s">
        <v>66</v>
      </c>
      <c r="B22" s="45"/>
      <c r="C22" s="45"/>
      <c r="D22" s="45"/>
      <c r="E22" s="45"/>
      <c r="F22" s="45"/>
      <c r="G22" s="320"/>
      <c r="H22" s="543"/>
    </row>
    <row r="23" spans="1:8" ht="15" customHeight="1" x14ac:dyDescent="0.2">
      <c r="A23" s="12" t="s">
        <v>67</v>
      </c>
      <c r="B23" s="46">
        <v>6</v>
      </c>
      <c r="C23" s="46"/>
      <c r="D23" s="46">
        <v>6</v>
      </c>
      <c r="E23" s="45">
        <v>5</v>
      </c>
      <c r="F23" s="46">
        <v>0.7</v>
      </c>
      <c r="G23" s="320">
        <v>5.7</v>
      </c>
      <c r="H23" s="543">
        <v>4.5</v>
      </c>
    </row>
    <row r="24" spans="1:8" ht="15" customHeight="1" x14ac:dyDescent="0.2">
      <c r="A24" s="10" t="s">
        <v>68</v>
      </c>
      <c r="B24" s="46">
        <v>8</v>
      </c>
      <c r="C24" s="46"/>
      <c r="D24" s="46">
        <v>8</v>
      </c>
      <c r="E24" s="45">
        <v>5</v>
      </c>
      <c r="F24" s="46">
        <v>2.4500000000000002</v>
      </c>
      <c r="G24" s="320">
        <v>7.45</v>
      </c>
      <c r="H24" s="543">
        <v>7.65</v>
      </c>
    </row>
    <row r="25" spans="1:8" ht="15" customHeight="1" thickBot="1" x14ac:dyDescent="0.25">
      <c r="A25" s="561" t="s">
        <v>69</v>
      </c>
      <c r="B25" s="551">
        <v>10</v>
      </c>
      <c r="C25" s="551"/>
      <c r="D25" s="551">
        <v>9</v>
      </c>
      <c r="E25" s="552">
        <v>7</v>
      </c>
      <c r="F25" s="551"/>
      <c r="G25" s="553">
        <v>7</v>
      </c>
      <c r="H25" s="554">
        <v>9</v>
      </c>
    </row>
    <row r="26" spans="1:8" ht="15" customHeight="1" thickBot="1" x14ac:dyDescent="0.25">
      <c r="A26" s="472" t="s">
        <v>39</v>
      </c>
      <c r="B26" s="555">
        <f t="shared" ref="B26:H26" si="0">SUM(B9:B25)</f>
        <v>167.3</v>
      </c>
      <c r="C26" s="555">
        <v>0.9</v>
      </c>
      <c r="D26" s="555">
        <f t="shared" si="0"/>
        <v>195</v>
      </c>
      <c r="E26" s="555">
        <f t="shared" si="0"/>
        <v>99</v>
      </c>
      <c r="F26" s="555">
        <f t="shared" si="0"/>
        <v>59.400000000000006</v>
      </c>
      <c r="G26" s="556">
        <f t="shared" si="0"/>
        <v>158.39999999999998</v>
      </c>
      <c r="H26" s="557">
        <f t="shared" si="0"/>
        <v>139.6</v>
      </c>
    </row>
    <row r="27" spans="1:8" ht="15" customHeight="1" x14ac:dyDescent="0.2">
      <c r="A27" s="16"/>
      <c r="B27" s="17"/>
      <c r="C27" s="17"/>
      <c r="D27" s="17"/>
      <c r="E27" s="17"/>
      <c r="F27" s="17"/>
      <c r="G27" s="17"/>
      <c r="H27" s="17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copies="2" r:id="rId1"/>
  <headerFooter alignWithMargins="0"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Word.Document.6" shapeId="11268" r:id="rId4">
          <objectPr defaultSize="0" autoLine="0" autoPict="0" r:id="rId5">
            <anchor moveWithCells="1">
              <from>
                <xdr:col>0</xdr:col>
                <xdr:colOff>38100</xdr:colOff>
                <xdr:row>28</xdr:row>
                <xdr:rowOff>133350</xdr:rowOff>
              </from>
              <to>
                <xdr:col>7</xdr:col>
                <xdr:colOff>504825</xdr:colOff>
                <xdr:row>33</xdr:row>
                <xdr:rowOff>19050</xdr:rowOff>
              </to>
            </anchor>
          </objectPr>
        </oleObject>
      </mc:Choice>
      <mc:Fallback>
        <oleObject progId="Word.Document.6" shapeId="11268" r:id="rId4"/>
      </mc:Fallback>
    </mc:AlternateContent>
  </oleObjec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35210-FFE1-4101-BFCA-7B74DAACB4FB}">
  <dimension ref="A1:L94"/>
  <sheetViews>
    <sheetView workbookViewId="0">
      <selection activeCell="J25" sqref="J25:K25"/>
    </sheetView>
  </sheetViews>
  <sheetFormatPr baseColWidth="10" defaultRowHeight="12.75" x14ac:dyDescent="0.2"/>
  <cols>
    <col min="7" max="7" width="13.42578125" customWidth="1"/>
  </cols>
  <sheetData>
    <row r="1" spans="1:12" x14ac:dyDescent="0.2">
      <c r="A1" s="13" t="s">
        <v>70</v>
      </c>
    </row>
    <row r="2" spans="1:12" x14ac:dyDescent="0.2">
      <c r="B2" s="148" t="s">
        <v>71</v>
      </c>
      <c r="C2" s="148" t="s">
        <v>72</v>
      </c>
      <c r="D2" s="148" t="s">
        <v>73</v>
      </c>
      <c r="E2" s="148" t="s">
        <v>74</v>
      </c>
      <c r="F2" s="148" t="s">
        <v>75</v>
      </c>
      <c r="G2" t="s">
        <v>76</v>
      </c>
      <c r="H2" t="s">
        <v>77</v>
      </c>
      <c r="I2" s="148" t="s">
        <v>558</v>
      </c>
      <c r="J2" s="148" t="s">
        <v>560</v>
      </c>
      <c r="K2" s="148" t="s">
        <v>559</v>
      </c>
      <c r="L2" s="148" t="s">
        <v>576</v>
      </c>
    </row>
    <row r="3" spans="1:12" x14ac:dyDescent="0.2">
      <c r="A3">
        <v>91</v>
      </c>
      <c r="B3" s="96">
        <v>18518</v>
      </c>
      <c r="C3" s="96">
        <v>15917</v>
      </c>
      <c r="D3" s="96">
        <v>1674</v>
      </c>
      <c r="E3" s="96">
        <v>511</v>
      </c>
      <c r="F3" s="96">
        <v>368</v>
      </c>
    </row>
    <row r="4" spans="1:12" x14ac:dyDescent="0.2">
      <c r="A4">
        <v>92</v>
      </c>
      <c r="B4" s="96">
        <v>19312</v>
      </c>
      <c r="C4" s="96">
        <v>16485</v>
      </c>
      <c r="D4" s="96">
        <v>1748</v>
      </c>
      <c r="E4" s="96">
        <v>642</v>
      </c>
      <c r="F4" s="96">
        <v>383</v>
      </c>
    </row>
    <row r="5" spans="1:12" x14ac:dyDescent="0.2">
      <c r="A5">
        <v>93</v>
      </c>
      <c r="B5" s="96">
        <v>19743</v>
      </c>
      <c r="C5" s="96">
        <v>16791</v>
      </c>
      <c r="D5" s="96">
        <v>1727</v>
      </c>
      <c r="E5" s="96">
        <v>764</v>
      </c>
      <c r="F5" s="96">
        <v>405</v>
      </c>
    </row>
    <row r="6" spans="1:12" x14ac:dyDescent="0.2">
      <c r="A6">
        <v>94</v>
      </c>
      <c r="B6" s="96">
        <v>19777</v>
      </c>
      <c r="C6" s="96">
        <v>16680</v>
      </c>
      <c r="D6" s="96">
        <v>1730</v>
      </c>
      <c r="E6" s="96">
        <v>879</v>
      </c>
      <c r="F6" s="96">
        <v>428</v>
      </c>
    </row>
    <row r="7" spans="1:12" x14ac:dyDescent="0.2">
      <c r="A7">
        <v>95</v>
      </c>
      <c r="B7" s="96">
        <v>19926</v>
      </c>
      <c r="C7" s="96">
        <v>16714</v>
      </c>
      <c r="D7" s="96">
        <v>1692</v>
      </c>
      <c r="E7" s="96">
        <v>1013</v>
      </c>
      <c r="F7" s="96">
        <v>448</v>
      </c>
      <c r="G7">
        <v>30</v>
      </c>
    </row>
    <row r="8" spans="1:12" x14ac:dyDescent="0.2">
      <c r="A8">
        <v>96</v>
      </c>
      <c r="B8" s="96">
        <v>19762</v>
      </c>
      <c r="C8" s="96">
        <v>16475</v>
      </c>
      <c r="D8" s="96">
        <v>1682</v>
      </c>
      <c r="E8" s="96">
        <v>1119</v>
      </c>
      <c r="F8" s="96">
        <v>428</v>
      </c>
      <c r="G8">
        <v>31</v>
      </c>
    </row>
    <row r="9" spans="1:12" x14ac:dyDescent="0.2">
      <c r="A9" s="96">
        <v>97</v>
      </c>
      <c r="B9" s="242">
        <v>20263</v>
      </c>
      <c r="C9" s="242">
        <v>17260</v>
      </c>
      <c r="D9" s="242">
        <v>1509</v>
      </c>
      <c r="E9" s="242">
        <v>1035</v>
      </c>
      <c r="F9" s="96">
        <v>392</v>
      </c>
      <c r="G9" s="96">
        <v>34</v>
      </c>
      <c r="H9" s="96">
        <v>33</v>
      </c>
    </row>
    <row r="10" spans="1:12" x14ac:dyDescent="0.2">
      <c r="A10" s="96">
        <v>98</v>
      </c>
      <c r="B10" s="242">
        <v>20643</v>
      </c>
      <c r="C10" s="242">
        <v>17568</v>
      </c>
      <c r="D10" s="242">
        <v>1465</v>
      </c>
      <c r="E10" s="242">
        <v>1102</v>
      </c>
      <c r="F10" s="96">
        <v>392</v>
      </c>
      <c r="G10" s="96"/>
      <c r="H10" s="96">
        <v>83</v>
      </c>
    </row>
    <row r="11" spans="1:12" x14ac:dyDescent="0.2">
      <c r="A11">
        <v>99</v>
      </c>
      <c r="B11" s="96">
        <f>SUM(C11:I11)</f>
        <v>20923</v>
      </c>
      <c r="C11" s="96">
        <v>17571</v>
      </c>
      <c r="D11" s="96">
        <v>1477</v>
      </c>
      <c r="E11" s="96">
        <v>1161</v>
      </c>
      <c r="F11">
        <v>393</v>
      </c>
      <c r="G11">
        <v>33</v>
      </c>
      <c r="H11">
        <v>131</v>
      </c>
      <c r="I11">
        <v>157</v>
      </c>
    </row>
    <row r="12" spans="1:12" x14ac:dyDescent="0.2">
      <c r="A12" s="319">
        <v>0</v>
      </c>
      <c r="B12" s="242">
        <f>SUM(C12:I12)</f>
        <v>21012</v>
      </c>
      <c r="C12" s="242">
        <v>17473</v>
      </c>
      <c r="D12" s="242">
        <v>1480</v>
      </c>
      <c r="E12" s="242">
        <v>1184</v>
      </c>
      <c r="F12" s="96">
        <v>373</v>
      </c>
      <c r="G12" s="96">
        <v>34</v>
      </c>
      <c r="H12" s="96">
        <v>181</v>
      </c>
      <c r="I12" s="96">
        <v>287</v>
      </c>
    </row>
    <row r="13" spans="1:12" x14ac:dyDescent="0.2">
      <c r="A13" s="319">
        <v>1</v>
      </c>
      <c r="B13" s="242">
        <f>SUM(C13:K13)</f>
        <v>21257</v>
      </c>
      <c r="C13" s="242">
        <v>17599</v>
      </c>
      <c r="D13" s="242">
        <v>1295</v>
      </c>
      <c r="E13" s="242">
        <v>1231</v>
      </c>
      <c r="F13" s="96">
        <v>351</v>
      </c>
      <c r="G13" s="96">
        <v>31</v>
      </c>
      <c r="H13" s="96">
        <v>216</v>
      </c>
      <c r="I13" s="96">
        <v>387</v>
      </c>
      <c r="J13" s="96">
        <v>112</v>
      </c>
      <c r="K13" s="96">
        <v>35</v>
      </c>
    </row>
    <row r="14" spans="1:12" x14ac:dyDescent="0.2">
      <c r="A14" s="319">
        <v>2</v>
      </c>
      <c r="B14" s="242">
        <f>SUM(C14:L14)</f>
        <v>20919</v>
      </c>
      <c r="C14" s="242">
        <v>16887</v>
      </c>
      <c r="D14" s="242">
        <v>1255</v>
      </c>
      <c r="E14" s="242">
        <v>1340</v>
      </c>
      <c r="F14" s="96">
        <v>376</v>
      </c>
      <c r="G14" s="96">
        <v>33</v>
      </c>
      <c r="H14" s="96">
        <v>251</v>
      </c>
      <c r="I14" s="96">
        <v>460</v>
      </c>
      <c r="J14" s="96">
        <v>211</v>
      </c>
      <c r="K14" s="96">
        <v>72</v>
      </c>
      <c r="L14" s="96">
        <v>34</v>
      </c>
    </row>
    <row r="15" spans="1:12" s="96" customFormat="1" x14ac:dyDescent="0.2">
      <c r="A15" s="319">
        <v>3</v>
      </c>
      <c r="B15" s="242">
        <f>SUM(C15:L15)</f>
        <v>20555</v>
      </c>
      <c r="C15" s="242">
        <v>16552</v>
      </c>
      <c r="D15" s="242">
        <v>1083</v>
      </c>
      <c r="E15" s="242">
        <v>1349</v>
      </c>
      <c r="F15" s="96">
        <v>383</v>
      </c>
      <c r="G15" s="96">
        <v>33</v>
      </c>
      <c r="H15" s="96">
        <v>255</v>
      </c>
      <c r="I15" s="96">
        <v>491</v>
      </c>
      <c r="J15" s="96">
        <v>284</v>
      </c>
      <c r="K15" s="96">
        <v>36</v>
      </c>
      <c r="L15" s="96">
        <v>89</v>
      </c>
    </row>
    <row r="20" spans="1:12" x14ac:dyDescent="0.2">
      <c r="A20" s="13" t="s">
        <v>78</v>
      </c>
    </row>
    <row r="21" spans="1:12" x14ac:dyDescent="0.2">
      <c r="B21" s="148" t="s">
        <v>71</v>
      </c>
      <c r="C21" s="148" t="s">
        <v>72</v>
      </c>
      <c r="D21" s="148" t="s">
        <v>73</v>
      </c>
      <c r="E21" s="148" t="s">
        <v>74</v>
      </c>
      <c r="F21" s="148" t="s">
        <v>75</v>
      </c>
      <c r="G21" t="s">
        <v>76</v>
      </c>
      <c r="H21" s="148" t="s">
        <v>77</v>
      </c>
      <c r="I21" s="148" t="s">
        <v>558</v>
      </c>
      <c r="J21" s="148" t="s">
        <v>560</v>
      </c>
      <c r="K21" s="148" t="s">
        <v>559</v>
      </c>
      <c r="L21" s="148" t="s">
        <v>576</v>
      </c>
    </row>
    <row r="22" spans="1:12" x14ac:dyDescent="0.2">
      <c r="A22">
        <v>91</v>
      </c>
      <c r="B22" s="96">
        <v>37027</v>
      </c>
      <c r="C22" s="96">
        <v>24012</v>
      </c>
      <c r="D22" s="96">
        <v>8456</v>
      </c>
      <c r="E22" s="96">
        <v>2476</v>
      </c>
      <c r="F22" s="96">
        <v>1350</v>
      </c>
      <c r="J22" s="96"/>
    </row>
    <row r="23" spans="1:12" x14ac:dyDescent="0.2">
      <c r="A23">
        <v>92</v>
      </c>
      <c r="B23" s="96">
        <v>40442</v>
      </c>
      <c r="C23" s="96">
        <v>25565</v>
      </c>
      <c r="D23" s="96">
        <v>8915</v>
      </c>
      <c r="E23" s="96">
        <v>3780</v>
      </c>
      <c r="F23" s="96">
        <v>1431</v>
      </c>
    </row>
    <row r="24" spans="1:12" x14ac:dyDescent="0.2">
      <c r="A24">
        <v>93</v>
      </c>
      <c r="B24" s="96">
        <v>44798</v>
      </c>
      <c r="C24" s="96">
        <v>27616</v>
      </c>
      <c r="D24" s="96">
        <v>9880</v>
      </c>
      <c r="E24" s="96">
        <v>4933</v>
      </c>
      <c r="F24" s="96">
        <v>1596</v>
      </c>
    </row>
    <row r="25" spans="1:12" x14ac:dyDescent="0.2">
      <c r="A25">
        <v>94</v>
      </c>
      <c r="B25" s="96">
        <v>47681</v>
      </c>
      <c r="C25" s="96">
        <v>29859</v>
      </c>
      <c r="D25" s="96">
        <v>9924</v>
      </c>
      <c r="E25" s="96">
        <v>5248</v>
      </c>
      <c r="F25" s="96">
        <v>1672</v>
      </c>
    </row>
    <row r="26" spans="1:12" x14ac:dyDescent="0.2">
      <c r="A26">
        <v>95</v>
      </c>
      <c r="B26" s="96">
        <v>46607</v>
      </c>
      <c r="C26" s="96">
        <v>28527</v>
      </c>
      <c r="D26" s="96">
        <v>9715</v>
      </c>
      <c r="E26" s="96">
        <v>5389</v>
      </c>
      <c r="F26" s="96">
        <v>1797</v>
      </c>
      <c r="G26" s="96">
        <v>1090</v>
      </c>
    </row>
    <row r="27" spans="1:12" x14ac:dyDescent="0.2">
      <c r="A27">
        <v>96</v>
      </c>
      <c r="B27" s="96">
        <v>46567</v>
      </c>
      <c r="C27" s="96">
        <v>29101</v>
      </c>
      <c r="D27" s="96">
        <v>9031</v>
      </c>
      <c r="E27" s="96">
        <v>5371</v>
      </c>
      <c r="F27" s="96">
        <v>1928</v>
      </c>
      <c r="G27" s="96">
        <v>1046</v>
      </c>
    </row>
    <row r="28" spans="1:12" x14ac:dyDescent="0.2">
      <c r="A28" s="96">
        <v>97</v>
      </c>
      <c r="B28" s="96">
        <v>46729</v>
      </c>
      <c r="C28" s="96">
        <v>30701</v>
      </c>
      <c r="D28" s="96">
        <v>8109</v>
      </c>
      <c r="E28" s="96">
        <v>4799</v>
      </c>
      <c r="F28" s="96">
        <v>1890</v>
      </c>
      <c r="G28" s="96">
        <v>1173</v>
      </c>
      <c r="H28" s="96">
        <v>57</v>
      </c>
    </row>
    <row r="29" spans="1:12" x14ac:dyDescent="0.2">
      <c r="A29" s="96">
        <v>98</v>
      </c>
      <c r="B29" s="96">
        <v>47800</v>
      </c>
      <c r="C29" s="96">
        <v>30751</v>
      </c>
      <c r="D29" s="96">
        <v>7995</v>
      </c>
      <c r="E29" s="96">
        <v>5173</v>
      </c>
      <c r="F29" s="96">
        <v>1938</v>
      </c>
      <c r="G29" s="96">
        <v>1227</v>
      </c>
      <c r="H29" s="96">
        <v>716</v>
      </c>
      <c r="I29" s="96"/>
    </row>
    <row r="30" spans="1:12" x14ac:dyDescent="0.2">
      <c r="A30">
        <v>99</v>
      </c>
      <c r="B30" s="96">
        <f>SUM(C30:I30)</f>
        <v>51658</v>
      </c>
      <c r="C30" s="96">
        <v>30853</v>
      </c>
      <c r="D30" s="96">
        <v>7950</v>
      </c>
      <c r="E30" s="96">
        <v>6104</v>
      </c>
      <c r="F30" s="96">
        <v>2059</v>
      </c>
      <c r="G30" s="96">
        <v>1091</v>
      </c>
      <c r="H30" s="96">
        <v>1219</v>
      </c>
      <c r="I30" s="96">
        <v>2382</v>
      </c>
    </row>
    <row r="31" spans="1:12" x14ac:dyDescent="0.2">
      <c r="A31" s="319">
        <v>0</v>
      </c>
      <c r="B31" s="96">
        <f>SUM(C31:I31)</f>
        <v>49268</v>
      </c>
      <c r="C31" s="96">
        <v>28350</v>
      </c>
      <c r="D31" s="96">
        <v>6309</v>
      </c>
      <c r="E31" s="96">
        <v>6431</v>
      </c>
      <c r="F31" s="96">
        <v>1958</v>
      </c>
      <c r="G31" s="96">
        <v>1012</v>
      </c>
      <c r="H31" s="96">
        <v>1324</v>
      </c>
      <c r="I31" s="96">
        <v>3884</v>
      </c>
    </row>
    <row r="32" spans="1:12" x14ac:dyDescent="0.2">
      <c r="A32" s="319">
        <v>1</v>
      </c>
      <c r="B32" s="96">
        <f>SUM(C32:K32)</f>
        <v>55123</v>
      </c>
      <c r="C32" s="96">
        <v>29823</v>
      </c>
      <c r="D32" s="96">
        <v>6339</v>
      </c>
      <c r="E32" s="96">
        <v>6378</v>
      </c>
      <c r="F32" s="96">
        <v>2085</v>
      </c>
      <c r="G32" s="96">
        <v>1149</v>
      </c>
      <c r="H32" s="96">
        <v>2207</v>
      </c>
      <c r="I32" s="96">
        <v>5681</v>
      </c>
      <c r="J32" s="96">
        <v>1226</v>
      </c>
      <c r="K32" s="96">
        <v>235</v>
      </c>
    </row>
    <row r="33" spans="1:12" x14ac:dyDescent="0.2">
      <c r="A33" s="319">
        <v>2</v>
      </c>
      <c r="B33" s="96">
        <v>60354</v>
      </c>
      <c r="C33" s="96">
        <v>30822</v>
      </c>
      <c r="D33" s="96">
        <v>5211</v>
      </c>
      <c r="E33" s="96">
        <v>7250</v>
      </c>
      <c r="F33" s="96">
        <v>2145</v>
      </c>
      <c r="G33" s="96">
        <v>1603</v>
      </c>
      <c r="H33" s="96">
        <v>2405</v>
      </c>
      <c r="I33" s="96">
        <v>7066</v>
      </c>
      <c r="J33" s="96">
        <v>3323</v>
      </c>
      <c r="K33" s="96">
        <v>376</v>
      </c>
      <c r="L33" s="96">
        <v>153</v>
      </c>
    </row>
    <row r="34" spans="1:12" s="96" customFormat="1" x14ac:dyDescent="0.2">
      <c r="A34" s="319">
        <v>3</v>
      </c>
      <c r="B34" s="96">
        <f>SUM(C34:L34)</f>
        <v>59600</v>
      </c>
      <c r="C34" s="96">
        <v>29910</v>
      </c>
      <c r="D34" s="96">
        <v>4602</v>
      </c>
      <c r="E34" s="96">
        <v>7069</v>
      </c>
      <c r="F34" s="96">
        <v>1976</v>
      </c>
      <c r="G34" s="96">
        <v>2095</v>
      </c>
      <c r="H34" s="96">
        <v>1989</v>
      </c>
      <c r="I34" s="96">
        <v>6087</v>
      </c>
      <c r="J34" s="96">
        <v>4305</v>
      </c>
      <c r="K34" s="96">
        <v>305</v>
      </c>
      <c r="L34" s="96">
        <v>1262</v>
      </c>
    </row>
    <row r="38" spans="1:12" x14ac:dyDescent="0.2">
      <c r="A38" s="13" t="s">
        <v>79</v>
      </c>
      <c r="F38" s="13" t="s">
        <v>80</v>
      </c>
      <c r="G38" s="13"/>
    </row>
    <row r="39" spans="1:12" x14ac:dyDescent="0.2">
      <c r="B39" t="s">
        <v>81</v>
      </c>
      <c r="G39" s="146" t="s">
        <v>82</v>
      </c>
      <c r="H39" s="146" t="s">
        <v>83</v>
      </c>
      <c r="I39" s="146" t="s">
        <v>84</v>
      </c>
    </row>
    <row r="40" spans="1:12" x14ac:dyDescent="0.2">
      <c r="A40">
        <v>93</v>
      </c>
      <c r="B40" s="96">
        <v>3208</v>
      </c>
      <c r="F40" s="13">
        <v>1998</v>
      </c>
      <c r="G40">
        <v>55.1</v>
      </c>
      <c r="H40">
        <v>6.6</v>
      </c>
      <c r="I40">
        <v>38.299999999999997</v>
      </c>
    </row>
    <row r="41" spans="1:12" x14ac:dyDescent="0.2">
      <c r="A41">
        <v>94</v>
      </c>
      <c r="B41" s="96">
        <v>2926</v>
      </c>
      <c r="F41" s="13">
        <v>1999</v>
      </c>
      <c r="G41">
        <v>58.1</v>
      </c>
      <c r="H41">
        <v>6.1</v>
      </c>
      <c r="I41">
        <f>100-G41-H41</f>
        <v>35.799999999999997</v>
      </c>
    </row>
    <row r="42" spans="1:12" x14ac:dyDescent="0.2">
      <c r="A42">
        <v>95</v>
      </c>
      <c r="B42" s="96">
        <v>3078</v>
      </c>
      <c r="F42" s="13">
        <v>2000</v>
      </c>
      <c r="G42">
        <v>64.8</v>
      </c>
      <c r="H42">
        <v>5.2</v>
      </c>
      <c r="I42">
        <v>30</v>
      </c>
    </row>
    <row r="43" spans="1:12" x14ac:dyDescent="0.2">
      <c r="A43">
        <v>96</v>
      </c>
      <c r="B43" s="96">
        <v>3631</v>
      </c>
      <c r="F43" s="13">
        <v>2001</v>
      </c>
      <c r="G43">
        <v>67.8</v>
      </c>
      <c r="H43">
        <v>5.3</v>
      </c>
      <c r="I43">
        <v>26.9</v>
      </c>
    </row>
    <row r="44" spans="1:12" x14ac:dyDescent="0.2">
      <c r="A44">
        <v>97</v>
      </c>
      <c r="B44" s="96">
        <v>3867</v>
      </c>
      <c r="F44" s="13"/>
    </row>
    <row r="45" spans="1:12" x14ac:dyDescent="0.2">
      <c r="A45">
        <v>98</v>
      </c>
      <c r="B45" s="96">
        <v>4357</v>
      </c>
    </row>
    <row r="46" spans="1:12" x14ac:dyDescent="0.2">
      <c r="A46">
        <v>99</v>
      </c>
      <c r="B46" s="96">
        <v>4316</v>
      </c>
    </row>
    <row r="47" spans="1:12" x14ac:dyDescent="0.2">
      <c r="A47" s="319">
        <v>0</v>
      </c>
      <c r="B47" s="96">
        <v>4606</v>
      </c>
    </row>
    <row r="48" spans="1:12" x14ac:dyDescent="0.2">
      <c r="A48" s="319">
        <v>1</v>
      </c>
      <c r="B48" s="96">
        <v>4756</v>
      </c>
    </row>
    <row r="49" spans="1:2" x14ac:dyDescent="0.2">
      <c r="A49" s="319">
        <v>2</v>
      </c>
      <c r="B49" s="96">
        <v>5712</v>
      </c>
    </row>
    <row r="50" spans="1:2" x14ac:dyDescent="0.2">
      <c r="A50" s="319">
        <v>3</v>
      </c>
      <c r="B50" s="96">
        <v>5350</v>
      </c>
    </row>
    <row r="56" spans="1:2" x14ac:dyDescent="0.2">
      <c r="A56" s="13" t="s">
        <v>85</v>
      </c>
    </row>
    <row r="57" spans="1:2" x14ac:dyDescent="0.2">
      <c r="B57" t="s">
        <v>86</v>
      </c>
    </row>
    <row r="58" spans="1:2" x14ac:dyDescent="0.2">
      <c r="A58">
        <v>67</v>
      </c>
      <c r="B58">
        <v>156</v>
      </c>
    </row>
    <row r="59" spans="1:2" x14ac:dyDescent="0.2">
      <c r="A59">
        <v>68</v>
      </c>
      <c r="B59">
        <v>143</v>
      </c>
    </row>
    <row r="60" spans="1:2" x14ac:dyDescent="0.2">
      <c r="A60">
        <v>69</v>
      </c>
      <c r="B60">
        <v>119</v>
      </c>
    </row>
    <row r="61" spans="1:2" x14ac:dyDescent="0.2">
      <c r="A61">
        <v>70</v>
      </c>
      <c r="B61">
        <v>114</v>
      </c>
    </row>
    <row r="62" spans="1:2" x14ac:dyDescent="0.2">
      <c r="A62">
        <v>71</v>
      </c>
      <c r="B62">
        <v>180</v>
      </c>
    </row>
    <row r="63" spans="1:2" x14ac:dyDescent="0.2">
      <c r="A63">
        <v>72</v>
      </c>
      <c r="B63">
        <v>183</v>
      </c>
    </row>
    <row r="64" spans="1:2" x14ac:dyDescent="0.2">
      <c r="A64">
        <v>73</v>
      </c>
      <c r="B64">
        <v>217</v>
      </c>
    </row>
    <row r="65" spans="1:2" x14ac:dyDescent="0.2">
      <c r="A65">
        <v>74</v>
      </c>
      <c r="B65">
        <v>248</v>
      </c>
    </row>
    <row r="66" spans="1:2" x14ac:dyDescent="0.2">
      <c r="A66">
        <v>75</v>
      </c>
      <c r="B66">
        <v>296</v>
      </c>
    </row>
    <row r="67" spans="1:2" x14ac:dyDescent="0.2">
      <c r="A67">
        <v>76</v>
      </c>
      <c r="B67">
        <v>316</v>
      </c>
    </row>
    <row r="68" spans="1:2" x14ac:dyDescent="0.2">
      <c r="A68">
        <v>77</v>
      </c>
      <c r="B68">
        <v>315</v>
      </c>
    </row>
    <row r="69" spans="1:2" x14ac:dyDescent="0.2">
      <c r="A69">
        <v>78</v>
      </c>
      <c r="B69">
        <v>263</v>
      </c>
    </row>
    <row r="70" spans="1:2" x14ac:dyDescent="0.2">
      <c r="A70">
        <v>79</v>
      </c>
      <c r="B70">
        <v>269</v>
      </c>
    </row>
    <row r="71" spans="1:2" x14ac:dyDescent="0.2">
      <c r="A71">
        <v>80</v>
      </c>
      <c r="B71">
        <v>278</v>
      </c>
    </row>
    <row r="72" spans="1:2" x14ac:dyDescent="0.2">
      <c r="A72">
        <v>81</v>
      </c>
      <c r="B72">
        <v>267</v>
      </c>
    </row>
    <row r="73" spans="1:2" x14ac:dyDescent="0.2">
      <c r="A73">
        <v>82</v>
      </c>
      <c r="B73">
        <v>283</v>
      </c>
    </row>
    <row r="74" spans="1:2" x14ac:dyDescent="0.2">
      <c r="A74">
        <v>83</v>
      </c>
      <c r="B74">
        <v>233</v>
      </c>
    </row>
    <row r="75" spans="1:2" x14ac:dyDescent="0.2">
      <c r="A75">
        <v>84</v>
      </c>
      <c r="B75">
        <v>355</v>
      </c>
    </row>
    <row r="76" spans="1:2" x14ac:dyDescent="0.2">
      <c r="A76">
        <v>85</v>
      </c>
      <c r="B76">
        <v>342</v>
      </c>
    </row>
    <row r="77" spans="1:2" x14ac:dyDescent="0.2">
      <c r="A77">
        <v>86</v>
      </c>
      <c r="B77">
        <v>375</v>
      </c>
    </row>
    <row r="78" spans="1:2" x14ac:dyDescent="0.2">
      <c r="A78">
        <v>87</v>
      </c>
      <c r="B78">
        <v>357</v>
      </c>
    </row>
    <row r="79" spans="1:2" x14ac:dyDescent="0.2">
      <c r="A79">
        <v>88</v>
      </c>
      <c r="B79">
        <v>372</v>
      </c>
    </row>
    <row r="80" spans="1:2" x14ac:dyDescent="0.2">
      <c r="A80">
        <v>89</v>
      </c>
      <c r="B80">
        <v>351</v>
      </c>
    </row>
    <row r="81" spans="1:2" x14ac:dyDescent="0.2">
      <c r="A81">
        <v>90</v>
      </c>
      <c r="B81">
        <v>302</v>
      </c>
    </row>
    <row r="82" spans="1:2" x14ac:dyDescent="0.2">
      <c r="A82">
        <v>91</v>
      </c>
      <c r="B82">
        <v>431</v>
      </c>
    </row>
    <row r="83" spans="1:2" x14ac:dyDescent="0.2">
      <c r="A83">
        <v>92</v>
      </c>
      <c r="B83">
        <v>359</v>
      </c>
    </row>
    <row r="84" spans="1:2" x14ac:dyDescent="0.2">
      <c r="A84">
        <v>93</v>
      </c>
      <c r="B84">
        <v>377</v>
      </c>
    </row>
    <row r="85" spans="1:2" x14ac:dyDescent="0.2">
      <c r="A85">
        <v>94</v>
      </c>
      <c r="B85">
        <v>256</v>
      </c>
    </row>
    <row r="86" spans="1:2" x14ac:dyDescent="0.2">
      <c r="A86">
        <v>95</v>
      </c>
      <c r="B86">
        <v>206</v>
      </c>
    </row>
    <row r="87" spans="1:2" x14ac:dyDescent="0.2">
      <c r="A87">
        <v>96</v>
      </c>
      <c r="B87">
        <v>267</v>
      </c>
    </row>
    <row r="88" spans="1:2" x14ac:dyDescent="0.2">
      <c r="A88">
        <v>97</v>
      </c>
      <c r="B88">
        <v>237</v>
      </c>
    </row>
    <row r="89" spans="1:2" x14ac:dyDescent="0.2">
      <c r="A89">
        <v>98</v>
      </c>
      <c r="B89">
        <v>235</v>
      </c>
    </row>
    <row r="90" spans="1:2" x14ac:dyDescent="0.2">
      <c r="A90">
        <v>99</v>
      </c>
      <c r="B90">
        <v>245</v>
      </c>
    </row>
    <row r="91" spans="1:2" x14ac:dyDescent="0.2">
      <c r="A91" s="319">
        <v>0</v>
      </c>
      <c r="B91">
        <v>170</v>
      </c>
    </row>
    <row r="92" spans="1:2" x14ac:dyDescent="0.2">
      <c r="A92" s="319">
        <v>1</v>
      </c>
      <c r="B92">
        <v>196</v>
      </c>
    </row>
    <row r="93" spans="1:2" x14ac:dyDescent="0.2">
      <c r="A93" s="319">
        <v>2</v>
      </c>
      <c r="B93">
        <v>190</v>
      </c>
    </row>
    <row r="94" spans="1:2" x14ac:dyDescent="0.2">
      <c r="A94" s="319">
        <v>3</v>
      </c>
      <c r="B94">
        <v>214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CD350-C371-430C-84BD-D1A34954DED6}">
  <dimension ref="A1:G50"/>
  <sheetViews>
    <sheetView workbookViewId="0">
      <selection activeCell="K16" sqref="K16"/>
    </sheetView>
  </sheetViews>
  <sheetFormatPr baseColWidth="10" defaultRowHeight="12.75" x14ac:dyDescent="0.2"/>
  <cols>
    <col min="7" max="7" width="18.28515625" customWidth="1"/>
    <col min="14" max="14" width="19.5703125" customWidth="1"/>
  </cols>
  <sheetData>
    <row r="1" spans="6:6" ht="15" x14ac:dyDescent="0.25">
      <c r="F1" s="149"/>
    </row>
    <row r="23" spans="1:7" x14ac:dyDescent="0.2">
      <c r="A23" s="642"/>
      <c r="B23" s="642"/>
      <c r="C23" s="642"/>
      <c r="D23" s="642"/>
      <c r="E23" s="642"/>
    </row>
    <row r="24" spans="1:7" x14ac:dyDescent="0.2">
      <c r="A24" s="643" t="s">
        <v>577</v>
      </c>
      <c r="B24" s="643"/>
      <c r="C24" s="643"/>
      <c r="D24" s="643"/>
      <c r="E24" s="643"/>
      <c r="F24" s="641"/>
      <c r="G24" s="641"/>
    </row>
    <row r="25" spans="1:7" x14ac:dyDescent="0.2">
      <c r="A25" s="641"/>
      <c r="B25" s="641"/>
      <c r="C25" s="641"/>
      <c r="D25" s="641"/>
      <c r="E25" s="641"/>
      <c r="F25" s="641"/>
      <c r="G25" s="641"/>
    </row>
    <row r="48" spans="1:5" x14ac:dyDescent="0.2">
      <c r="A48" s="140"/>
      <c r="B48" s="140"/>
      <c r="C48" s="140"/>
      <c r="D48" s="140"/>
      <c r="E48" s="140"/>
    </row>
    <row r="49" spans="1:7" x14ac:dyDescent="0.2">
      <c r="A49" s="643" t="s">
        <v>578</v>
      </c>
      <c r="B49" s="643"/>
      <c r="C49" s="643"/>
      <c r="D49" s="643"/>
      <c r="E49" s="643"/>
      <c r="F49" s="643"/>
      <c r="G49" s="641"/>
    </row>
    <row r="50" spans="1:7" x14ac:dyDescent="0.2">
      <c r="A50" s="641"/>
      <c r="B50" s="641"/>
      <c r="C50" s="641"/>
      <c r="D50" s="641"/>
      <c r="E50" s="641"/>
      <c r="F50" s="641"/>
      <c r="G50" s="641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3D01-3DAA-4A1E-9D12-9DC56297418F}">
  <dimension ref="A1"/>
  <sheetViews>
    <sheetView workbookViewId="0">
      <selection activeCell="J25" sqref="J25:K25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0.7109375" customWidth="1"/>
  </cols>
  <sheetData/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DA1D6-E6F5-467E-BC13-74471E612AD7}">
  <dimension ref="A1:K37"/>
  <sheetViews>
    <sheetView workbookViewId="0">
      <selection activeCell="O23" sqref="O23"/>
    </sheetView>
  </sheetViews>
  <sheetFormatPr baseColWidth="10" defaultRowHeight="12.75" x14ac:dyDescent="0.2"/>
  <cols>
    <col min="1" max="1" width="8.7109375" customWidth="1"/>
    <col min="2" max="3" width="5.28515625" customWidth="1"/>
    <col min="4" max="5" width="9.5703125" customWidth="1"/>
    <col min="6" max="7" width="5.28515625" customWidth="1"/>
    <col min="8" max="8" width="9.5703125" customWidth="1"/>
    <col min="9" max="10" width="14.140625" customWidth="1"/>
  </cols>
  <sheetData>
    <row r="1" spans="1:10" ht="15" customHeight="1" x14ac:dyDescent="0.2"/>
    <row r="2" spans="1:10" ht="15" customHeight="1" x14ac:dyDescent="0.2"/>
    <row r="3" spans="1:10" ht="15" customHeight="1" x14ac:dyDescent="0.2"/>
    <row r="4" spans="1:10" ht="12.75" customHeight="1" x14ac:dyDescent="0.2"/>
    <row r="5" spans="1:10" ht="12.75" customHeight="1" x14ac:dyDescent="0.2">
      <c r="A5" s="13"/>
    </row>
    <row r="6" spans="1:10" ht="15" customHeight="1" x14ac:dyDescent="0.2"/>
    <row r="7" spans="1:10" ht="15" customHeight="1" x14ac:dyDescent="0.2">
      <c r="A7" s="414"/>
      <c r="B7" s="392"/>
      <c r="C7" s="392"/>
      <c r="D7" s="392"/>
      <c r="E7" s="392"/>
      <c r="F7" s="392"/>
      <c r="G7" s="969">
        <v>2001</v>
      </c>
      <c r="H7" s="953"/>
      <c r="I7" s="420">
        <v>2002</v>
      </c>
      <c r="J7" s="420">
        <v>2003</v>
      </c>
    </row>
    <row r="8" spans="1:10" ht="15" customHeight="1" x14ac:dyDescent="0.2">
      <c r="A8" s="50" t="s">
        <v>87</v>
      </c>
      <c r="B8" s="51"/>
      <c r="C8" s="51"/>
      <c r="D8" s="51"/>
      <c r="E8" s="21"/>
      <c r="F8" s="21"/>
      <c r="G8" s="970">
        <v>7057</v>
      </c>
      <c r="H8" s="971"/>
      <c r="I8" s="165">
        <v>7155</v>
      </c>
      <c r="J8" s="165">
        <v>7243</v>
      </c>
    </row>
    <row r="9" spans="1:10" ht="15" customHeight="1" x14ac:dyDescent="0.2">
      <c r="A9" s="50" t="s">
        <v>88</v>
      </c>
      <c r="B9" s="51"/>
      <c r="C9" s="51"/>
      <c r="D9" s="51"/>
      <c r="E9" s="21"/>
      <c r="F9" s="21"/>
      <c r="G9" s="228">
        <v>720</v>
      </c>
      <c r="H9" s="229"/>
      <c r="I9" s="165">
        <v>798</v>
      </c>
      <c r="J9" s="165">
        <v>751</v>
      </c>
    </row>
    <row r="10" spans="1:10" ht="15" customHeight="1" thickBot="1" x14ac:dyDescent="0.25">
      <c r="A10" s="50" t="s">
        <v>89</v>
      </c>
      <c r="B10" s="51"/>
      <c r="C10" s="51"/>
      <c r="D10" s="51"/>
      <c r="E10" s="21"/>
      <c r="F10" s="21"/>
      <c r="G10" s="228">
        <v>1028</v>
      </c>
      <c r="H10" s="229"/>
      <c r="I10" s="199">
        <v>1008</v>
      </c>
      <c r="J10" s="199">
        <v>993</v>
      </c>
    </row>
    <row r="11" spans="1:10" ht="15" customHeight="1" thickBot="1" x14ac:dyDescent="0.25">
      <c r="A11" s="391" t="s">
        <v>90</v>
      </c>
      <c r="B11" s="392"/>
      <c r="C11" s="392"/>
      <c r="D11" s="392"/>
      <c r="E11" s="382"/>
      <c r="F11" s="382"/>
      <c r="G11" s="287"/>
      <c r="H11" s="288">
        <f>SUM(G8:G10)</f>
        <v>8805</v>
      </c>
      <c r="I11" s="199">
        <f>SUM(I8:I10)</f>
        <v>8961</v>
      </c>
      <c r="J11" s="199">
        <v>8987</v>
      </c>
    </row>
    <row r="12" spans="1:10" ht="15" customHeight="1" x14ac:dyDescent="0.2">
      <c r="A12" s="43" t="s">
        <v>91</v>
      </c>
      <c r="B12" s="21"/>
      <c r="C12" s="21"/>
      <c r="D12" s="21"/>
      <c r="E12" s="21"/>
      <c r="F12" s="21"/>
      <c r="G12" s="167"/>
      <c r="H12" s="168">
        <v>399</v>
      </c>
      <c r="I12" s="70">
        <v>400</v>
      </c>
      <c r="J12" s="70">
        <v>239</v>
      </c>
    </row>
    <row r="13" spans="1:10" ht="10.5" customHeight="1" x14ac:dyDescent="0.2"/>
    <row r="14" spans="1:10" ht="15" customHeight="1" x14ac:dyDescent="0.2">
      <c r="A14" s="13"/>
    </row>
    <row r="15" spans="1:10" ht="15" customHeight="1" x14ac:dyDescent="0.2">
      <c r="A15" s="13"/>
    </row>
    <row r="16" spans="1:10" ht="15" customHeight="1" x14ac:dyDescent="0.2">
      <c r="A16" s="393" t="s">
        <v>38</v>
      </c>
      <c r="B16" s="298"/>
      <c r="C16" s="298"/>
      <c r="D16" s="298"/>
      <c r="E16" s="299"/>
      <c r="F16" s="299"/>
      <c r="G16" s="299"/>
      <c r="H16" s="300"/>
      <c r="I16" s="301" t="s">
        <v>92</v>
      </c>
      <c r="J16" s="289" t="s">
        <v>92</v>
      </c>
    </row>
    <row r="17" spans="1:10" ht="15" customHeight="1" x14ac:dyDescent="0.2">
      <c r="A17" s="372"/>
      <c r="B17" s="302"/>
      <c r="C17" s="302"/>
      <c r="D17" s="302"/>
      <c r="E17" s="303"/>
      <c r="F17" s="303"/>
      <c r="G17" s="303"/>
      <c r="H17" s="304"/>
      <c r="I17" s="305" t="s">
        <v>93</v>
      </c>
      <c r="J17" s="290" t="s">
        <v>94</v>
      </c>
    </row>
    <row r="18" spans="1:10" ht="15" customHeight="1" x14ac:dyDescent="0.2">
      <c r="A18" s="227">
        <v>2001</v>
      </c>
      <c r="B18" s="21" t="s">
        <v>95</v>
      </c>
      <c r="C18" s="21"/>
      <c r="D18" s="21"/>
      <c r="E18" s="293"/>
      <c r="F18" s="293"/>
      <c r="G18" s="293"/>
      <c r="H18" s="293"/>
      <c r="I18" s="167">
        <v>364988700</v>
      </c>
      <c r="J18" s="292">
        <v>1515400000</v>
      </c>
    </row>
    <row r="19" spans="1:10" ht="15" customHeight="1" x14ac:dyDescent="0.2">
      <c r="A19" s="227"/>
      <c r="B19" s="21" t="s">
        <v>96</v>
      </c>
      <c r="C19" s="21"/>
      <c r="D19" s="21"/>
      <c r="E19" s="293"/>
      <c r="F19" s="293"/>
      <c r="G19" s="293"/>
      <c r="H19" s="293"/>
      <c r="I19" s="167">
        <v>127793300</v>
      </c>
      <c r="J19" s="292">
        <v>2545000000</v>
      </c>
    </row>
    <row r="20" spans="1:10" ht="15" customHeight="1" thickBot="1" x14ac:dyDescent="0.25">
      <c r="A20" s="226"/>
      <c r="B20" s="295" t="s">
        <v>97</v>
      </c>
      <c r="C20" s="295"/>
      <c r="D20" s="295"/>
      <c r="E20" s="296"/>
      <c r="F20" s="296"/>
      <c r="G20" s="296"/>
      <c r="H20" s="306"/>
      <c r="I20" s="294">
        <f>SUM(I18:I19)</f>
        <v>492782000</v>
      </c>
      <c r="J20" s="297">
        <f>SUM(J18:J19)</f>
        <v>4060400000</v>
      </c>
    </row>
    <row r="21" spans="1:10" ht="15" customHeight="1" x14ac:dyDescent="0.2">
      <c r="A21" s="227">
        <v>2002</v>
      </c>
      <c r="B21" s="21" t="s">
        <v>95</v>
      </c>
      <c r="C21" s="21"/>
      <c r="D21" s="21"/>
      <c r="E21" s="293"/>
      <c r="F21" s="293"/>
      <c r="G21" s="293"/>
      <c r="H21" s="293"/>
      <c r="I21" s="167">
        <v>376159400</v>
      </c>
      <c r="J21" s="292">
        <v>1515354000</v>
      </c>
    </row>
    <row r="22" spans="1:10" ht="15" customHeight="1" x14ac:dyDescent="0.2">
      <c r="A22" s="227"/>
      <c r="B22" s="21" t="s">
        <v>96</v>
      </c>
      <c r="C22" s="21"/>
      <c r="D22" s="21"/>
      <c r="E22" s="293"/>
      <c r="F22" s="293"/>
      <c r="G22" s="293"/>
      <c r="H22" s="293"/>
      <c r="I22" s="167">
        <v>171108200</v>
      </c>
      <c r="J22" s="292">
        <v>2421010000</v>
      </c>
    </row>
    <row r="23" spans="1:10" ht="15" customHeight="1" thickBot="1" x14ac:dyDescent="0.25">
      <c r="A23" s="226"/>
      <c r="B23" s="295" t="s">
        <v>97</v>
      </c>
      <c r="C23" s="295"/>
      <c r="D23" s="295"/>
      <c r="E23" s="296"/>
      <c r="F23" s="296"/>
      <c r="G23" s="296"/>
      <c r="H23" s="306"/>
      <c r="I23" s="294">
        <f>SUM(I21:I22)</f>
        <v>547267600</v>
      </c>
      <c r="J23" s="297">
        <f>SUM(J21:J22)</f>
        <v>3936364000</v>
      </c>
    </row>
    <row r="24" spans="1:10" ht="15" customHeight="1" x14ac:dyDescent="0.2">
      <c r="A24" s="688">
        <v>2003</v>
      </c>
      <c r="B24" s="21" t="s">
        <v>95</v>
      </c>
      <c r="C24" s="21"/>
      <c r="D24" s="21"/>
      <c r="E24" s="293"/>
      <c r="F24" s="293"/>
      <c r="G24" s="293"/>
      <c r="H24" s="293"/>
      <c r="I24" s="167">
        <v>387881500</v>
      </c>
      <c r="J24" s="292">
        <v>1501423000</v>
      </c>
    </row>
    <row r="25" spans="1:10" ht="15" customHeight="1" x14ac:dyDescent="0.2">
      <c r="A25" s="227"/>
      <c r="B25" s="21" t="s">
        <v>96</v>
      </c>
      <c r="C25" s="21"/>
      <c r="D25" s="21"/>
      <c r="E25" s="293"/>
      <c r="F25" s="293"/>
      <c r="G25" s="293"/>
      <c r="H25" s="293"/>
      <c r="I25" s="167">
        <v>156258800</v>
      </c>
      <c r="J25" s="292">
        <v>2083239000</v>
      </c>
    </row>
    <row r="26" spans="1:10" ht="15" customHeight="1" thickBot="1" x14ac:dyDescent="0.25">
      <c r="A26" s="226"/>
      <c r="B26" s="295" t="s">
        <v>97</v>
      </c>
      <c r="C26" s="295"/>
      <c r="D26" s="295"/>
      <c r="E26" s="296"/>
      <c r="F26" s="296"/>
      <c r="G26" s="296"/>
      <c r="H26" s="306"/>
      <c r="I26" s="294">
        <v>544140300</v>
      </c>
      <c r="J26" s="297">
        <v>3584662000</v>
      </c>
    </row>
    <row r="28" spans="1:10" ht="12.75" customHeight="1" x14ac:dyDescent="0.2"/>
    <row r="29" spans="1:10" ht="10.5" customHeight="1" x14ac:dyDescent="0.2"/>
    <row r="30" spans="1:10" ht="15" customHeight="1" x14ac:dyDescent="0.2">
      <c r="A30" s="13"/>
    </row>
    <row r="31" spans="1:10" ht="15" customHeight="1" x14ac:dyDescent="0.2"/>
    <row r="32" spans="1:10" s="47" customFormat="1" ht="15" customHeight="1" x14ac:dyDescent="0.2">
      <c r="A32" s="492" t="s">
        <v>38</v>
      </c>
      <c r="B32" s="425" t="s">
        <v>98</v>
      </c>
      <c r="C32" s="425"/>
      <c r="D32" s="425"/>
      <c r="E32" s="425"/>
      <c r="F32" s="425"/>
      <c r="G32" s="425"/>
      <c r="H32" s="425"/>
      <c r="I32" s="397" t="s">
        <v>99</v>
      </c>
      <c r="J32" s="442"/>
    </row>
    <row r="33" spans="1:11" s="47" customFormat="1" ht="15" customHeight="1" x14ac:dyDescent="0.2">
      <c r="A33" s="493"/>
      <c r="B33" s="434"/>
      <c r="C33" s="458"/>
      <c r="D33" s="438" t="s">
        <v>100</v>
      </c>
      <c r="E33" s="457" t="s">
        <v>101</v>
      </c>
      <c r="F33" s="437" t="s">
        <v>102</v>
      </c>
      <c r="G33" s="438"/>
      <c r="H33" s="458"/>
      <c r="I33" s="438" t="s">
        <v>103</v>
      </c>
      <c r="J33" s="438" t="s">
        <v>104</v>
      </c>
    </row>
    <row r="34" spans="1:11" s="47" customFormat="1" ht="15" customHeight="1" x14ac:dyDescent="0.2">
      <c r="A34" s="494"/>
      <c r="B34" s="384" t="s">
        <v>105</v>
      </c>
      <c r="C34" s="385"/>
      <c r="D34" s="385" t="s">
        <v>106</v>
      </c>
      <c r="E34" s="385" t="s">
        <v>106</v>
      </c>
      <c r="F34" s="384" t="s">
        <v>107</v>
      </c>
      <c r="G34" s="385"/>
      <c r="H34" s="385" t="s">
        <v>108</v>
      </c>
      <c r="I34" s="385" t="s">
        <v>109</v>
      </c>
      <c r="J34" s="385" t="s">
        <v>109</v>
      </c>
    </row>
    <row r="35" spans="1:11" s="47" customFormat="1" ht="15" customHeight="1" x14ac:dyDescent="0.2">
      <c r="A35" s="674">
        <v>2001</v>
      </c>
      <c r="B35" s="82">
        <v>0.05</v>
      </c>
      <c r="C35" s="20"/>
      <c r="D35" s="83">
        <v>0.08</v>
      </c>
      <c r="E35" s="83">
        <v>0.14000000000000001</v>
      </c>
      <c r="F35" s="82">
        <v>0.86</v>
      </c>
      <c r="G35" s="20"/>
      <c r="H35" s="83">
        <v>1.05</v>
      </c>
      <c r="I35" s="166">
        <v>20636621</v>
      </c>
      <c r="J35" s="166">
        <v>13939063</v>
      </c>
    </row>
    <row r="36" spans="1:11" s="47" customFormat="1" ht="15" customHeight="1" x14ac:dyDescent="0.2">
      <c r="A36" s="674">
        <v>2002</v>
      </c>
      <c r="B36" s="82">
        <v>0.05</v>
      </c>
      <c r="C36" s="20"/>
      <c r="D36" s="83">
        <v>0.08</v>
      </c>
      <c r="E36" s="83">
        <v>0.14000000000000001</v>
      </c>
      <c r="F36" s="82">
        <v>0.82</v>
      </c>
      <c r="G36" s="20"/>
      <c r="H36" s="83">
        <v>1.05</v>
      </c>
      <c r="I36" s="166">
        <v>21416960</v>
      </c>
      <c r="J36" s="166">
        <v>18117849</v>
      </c>
      <c r="K36" s="314"/>
    </row>
    <row r="37" spans="1:11" s="47" customFormat="1" ht="15" customHeight="1" x14ac:dyDescent="0.2">
      <c r="A37" s="599">
        <v>2003</v>
      </c>
      <c r="B37" s="82">
        <v>7.0000000000000007E-2</v>
      </c>
      <c r="C37" s="20"/>
      <c r="D37" s="83">
        <v>0.09</v>
      </c>
      <c r="E37" s="83">
        <v>0.14000000000000001</v>
      </c>
      <c r="F37" s="82">
        <v>0.82</v>
      </c>
      <c r="G37" s="20"/>
      <c r="H37" s="83">
        <v>1</v>
      </c>
      <c r="I37" s="166">
        <v>22435809</v>
      </c>
      <c r="J37" s="166">
        <v>16450227</v>
      </c>
    </row>
  </sheetData>
  <mergeCells count="2">
    <mergeCell ref="G7:H7"/>
    <mergeCell ref="G8:H8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92386-A2DB-4EAC-B96F-C988A00356A4}">
  <dimension ref="A3:F35"/>
  <sheetViews>
    <sheetView topLeftCell="A2" workbookViewId="0">
      <selection activeCell="F10" sqref="F10"/>
    </sheetView>
  </sheetViews>
  <sheetFormatPr baseColWidth="10" defaultRowHeight="12.75" x14ac:dyDescent="0.2"/>
  <cols>
    <col min="1" max="6" width="14.140625" customWidth="1"/>
  </cols>
  <sheetData>
    <row r="3" spans="1:6" x14ac:dyDescent="0.2">
      <c r="A3" s="13"/>
    </row>
    <row r="5" spans="1:6" x14ac:dyDescent="0.2">
      <c r="A5" s="393" t="s">
        <v>38</v>
      </c>
      <c r="B5" s="394"/>
      <c r="C5" s="394"/>
      <c r="D5" s="395" t="s">
        <v>110</v>
      </c>
      <c r="E5" s="421" t="s">
        <v>111</v>
      </c>
      <c r="F5" s="395"/>
    </row>
    <row r="6" spans="1:6" x14ac:dyDescent="0.2">
      <c r="A6" s="372"/>
      <c r="B6" s="382"/>
      <c r="C6" s="382"/>
      <c r="D6" s="396" t="s">
        <v>112</v>
      </c>
      <c r="E6" s="396" t="s">
        <v>113</v>
      </c>
      <c r="F6" s="396" t="s">
        <v>114</v>
      </c>
    </row>
    <row r="7" spans="1:6" ht="15" customHeight="1" x14ac:dyDescent="0.2">
      <c r="A7" s="81">
        <v>2001</v>
      </c>
      <c r="B7" s="21"/>
      <c r="C7" s="21"/>
      <c r="D7" s="87">
        <v>16218484</v>
      </c>
      <c r="E7" s="86">
        <v>-115038</v>
      </c>
      <c r="F7" s="86">
        <v>16103446</v>
      </c>
    </row>
    <row r="8" spans="1:6" ht="15" customHeight="1" x14ac:dyDescent="0.2">
      <c r="A8" s="689">
        <v>2002</v>
      </c>
      <c r="B8" s="21"/>
      <c r="C8" s="21"/>
      <c r="D8" s="87">
        <v>17996765</v>
      </c>
      <c r="E8" s="86">
        <v>-147818</v>
      </c>
      <c r="F8" s="86">
        <v>17848947</v>
      </c>
    </row>
    <row r="9" spans="1:6" ht="15" customHeight="1" x14ac:dyDescent="0.2">
      <c r="A9" s="676">
        <v>2003</v>
      </c>
      <c r="B9" s="21"/>
      <c r="C9" s="21"/>
      <c r="D9" s="87">
        <v>8226605</v>
      </c>
      <c r="E9" s="86">
        <v>-1263196</v>
      </c>
      <c r="F9" s="86">
        <v>6963409</v>
      </c>
    </row>
    <row r="10" spans="1:6" ht="12.75" customHeight="1" x14ac:dyDescent="0.2">
      <c r="A10" s="215"/>
      <c r="B10" s="42"/>
      <c r="C10" s="42"/>
      <c r="D10" s="216"/>
      <c r="E10" s="216"/>
      <c r="F10" s="216"/>
    </row>
    <row r="11" spans="1:6" ht="12.75" customHeight="1" x14ac:dyDescent="0.2"/>
    <row r="29" spans="1:6" x14ac:dyDescent="0.2">
      <c r="A29" s="13"/>
    </row>
    <row r="31" spans="1:6" s="47" customFormat="1" ht="15" customHeight="1" x14ac:dyDescent="0.2">
      <c r="A31" s="452" t="s">
        <v>38</v>
      </c>
      <c r="B31" s="395" t="s">
        <v>115</v>
      </c>
      <c r="C31" s="375"/>
      <c r="D31" s="495" t="s">
        <v>116</v>
      </c>
      <c r="E31" s="375"/>
      <c r="F31" s="496" t="s">
        <v>39</v>
      </c>
    </row>
    <row r="32" spans="1:6" s="47" customFormat="1" ht="15" customHeight="1" x14ac:dyDescent="0.2">
      <c r="A32" s="460"/>
      <c r="B32" s="396" t="s">
        <v>117</v>
      </c>
      <c r="C32" s="440" t="s">
        <v>118</v>
      </c>
      <c r="D32" s="497" t="s">
        <v>117</v>
      </c>
      <c r="E32" s="440" t="s">
        <v>118</v>
      </c>
      <c r="F32" s="498" t="s">
        <v>117</v>
      </c>
    </row>
    <row r="33" spans="1:6" s="47" customFormat="1" ht="15" customHeight="1" x14ac:dyDescent="0.2">
      <c r="A33" s="22">
        <v>2001</v>
      </c>
      <c r="B33" s="84">
        <v>623588.30000000005</v>
      </c>
      <c r="C33" s="84">
        <v>1200000</v>
      </c>
      <c r="D33" s="85">
        <v>1711917</v>
      </c>
      <c r="E33" s="84">
        <v>3500000</v>
      </c>
      <c r="F33" s="85">
        <v>2335505.2999999998</v>
      </c>
    </row>
    <row r="34" spans="1:6" s="47" customFormat="1" ht="15" customHeight="1" x14ac:dyDescent="0.2">
      <c r="A34" s="690">
        <v>2002</v>
      </c>
      <c r="B34" s="84">
        <v>1527409.55</v>
      </c>
      <c r="C34" s="84">
        <v>1200000</v>
      </c>
      <c r="D34" s="85">
        <v>1218704</v>
      </c>
      <c r="E34" s="84">
        <v>5500500</v>
      </c>
      <c r="F34" s="85">
        <v>2716113.55</v>
      </c>
    </row>
    <row r="35" spans="1:6" s="47" customFormat="1" ht="15" customHeight="1" x14ac:dyDescent="0.2">
      <c r="A35" s="675">
        <v>2003</v>
      </c>
      <c r="B35" s="84">
        <v>1672460.4</v>
      </c>
      <c r="C35" s="84">
        <v>1200000</v>
      </c>
      <c r="D35" s="85">
        <v>952460.05</v>
      </c>
      <c r="E35" s="84">
        <v>3500000</v>
      </c>
      <c r="F35" s="85">
        <v>2624920.4500000002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copies="2" r:id="rId1"/>
  <headerFooter alignWithMargins="0">
    <oddFooter>&amp;C&amp;A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C72AF-5A3F-441D-8FC0-AA9B46868331}">
  <dimension ref="A1:O44"/>
  <sheetViews>
    <sheetView workbookViewId="0">
      <selection activeCell="Q33" sqref="Q33"/>
    </sheetView>
  </sheetViews>
  <sheetFormatPr baseColWidth="10" defaultRowHeight="12.75" x14ac:dyDescent="0.2"/>
  <cols>
    <col min="1" max="1" width="28.85546875" customWidth="1"/>
    <col min="2" max="2" width="9.28515625" customWidth="1"/>
    <col min="3" max="13" width="8.42578125" customWidth="1"/>
    <col min="14" max="14" width="14.85546875" hidden="1" customWidth="1"/>
  </cols>
  <sheetData>
    <row r="1" spans="1:14" x14ac:dyDescent="0.2">
      <c r="A1" s="41"/>
      <c r="B1" s="23"/>
      <c r="C1" s="24"/>
      <c r="D1" s="24"/>
      <c r="E1" s="24"/>
      <c r="F1" s="24"/>
      <c r="G1" s="25"/>
      <c r="H1" s="25"/>
      <c r="I1" s="25"/>
      <c r="J1" s="25"/>
      <c r="K1" s="25"/>
      <c r="L1" s="25"/>
      <c r="M1" s="26"/>
      <c r="N1" s="25"/>
    </row>
    <row r="3" spans="1:14" x14ac:dyDescent="0.2">
      <c r="A3" s="499"/>
      <c r="B3" s="500"/>
      <c r="C3" s="501">
        <v>1994</v>
      </c>
      <c r="D3" s="501">
        <v>1995</v>
      </c>
      <c r="E3" s="501">
        <v>1996</v>
      </c>
      <c r="F3" s="501">
        <v>1997</v>
      </c>
      <c r="G3" s="502" t="s">
        <v>119</v>
      </c>
      <c r="H3" s="502" t="s">
        <v>120</v>
      </c>
      <c r="I3" s="502" t="s">
        <v>121</v>
      </c>
      <c r="J3" s="502" t="s">
        <v>554</v>
      </c>
      <c r="K3" s="502" t="s">
        <v>608</v>
      </c>
      <c r="L3" s="502" t="s">
        <v>705</v>
      </c>
      <c r="M3" s="677" t="s">
        <v>706</v>
      </c>
      <c r="N3" s="6"/>
    </row>
    <row r="4" spans="1:14" x14ac:dyDescent="0.2">
      <c r="A4" s="503"/>
      <c r="B4" s="504"/>
      <c r="C4" s="505" t="s">
        <v>122</v>
      </c>
      <c r="D4" s="505" t="s">
        <v>122</v>
      </c>
      <c r="E4" s="505" t="s">
        <v>122</v>
      </c>
      <c r="F4" s="505" t="s">
        <v>122</v>
      </c>
      <c r="G4" s="506" t="s">
        <v>122</v>
      </c>
      <c r="H4" s="506" t="s">
        <v>122</v>
      </c>
      <c r="I4" s="506" t="s">
        <v>122</v>
      </c>
      <c r="J4" s="506" t="s">
        <v>122</v>
      </c>
      <c r="K4" s="506" t="s">
        <v>122</v>
      </c>
      <c r="L4" s="506" t="s">
        <v>122</v>
      </c>
      <c r="M4" s="506" t="s">
        <v>122</v>
      </c>
      <c r="N4" s="6"/>
    </row>
    <row r="5" spans="1:14" x14ac:dyDescent="0.2">
      <c r="A5" s="137" t="s">
        <v>704</v>
      </c>
      <c r="B5" s="137"/>
      <c r="C5" s="251">
        <v>1.81</v>
      </c>
      <c r="D5" s="251">
        <v>8.2100000000000009</v>
      </c>
      <c r="E5" s="251">
        <v>3.25</v>
      </c>
      <c r="F5" s="251">
        <v>11.31</v>
      </c>
      <c r="G5" s="251">
        <v>25.19</v>
      </c>
      <c r="H5" s="251">
        <v>12.46</v>
      </c>
      <c r="I5" s="251">
        <v>22.83</v>
      </c>
      <c r="J5" s="251">
        <v>7.05</v>
      </c>
      <c r="K5" s="251">
        <v>10.71</v>
      </c>
      <c r="L5" s="251">
        <v>4.41</v>
      </c>
      <c r="M5" s="251">
        <v>10.72</v>
      </c>
      <c r="N5" s="6"/>
    </row>
    <row r="6" spans="1:14" x14ac:dyDescent="0.2">
      <c r="A6" s="268" t="s">
        <v>707</v>
      </c>
      <c r="B6" s="256"/>
      <c r="C6" s="257">
        <v>2.2999999999999998</v>
      </c>
      <c r="D6" s="257">
        <v>7.47</v>
      </c>
      <c r="E6" s="257">
        <v>12.31</v>
      </c>
      <c r="F6" s="257">
        <v>14.09</v>
      </c>
      <c r="G6" s="257">
        <v>16.37</v>
      </c>
      <c r="H6" s="257">
        <v>12.7</v>
      </c>
      <c r="I6" s="257">
        <v>5.6</v>
      </c>
      <c r="J6" s="257">
        <v>6.56</v>
      </c>
      <c r="K6" s="257">
        <v>13.5</v>
      </c>
      <c r="L6" s="257">
        <v>7.66</v>
      </c>
      <c r="M6" s="251">
        <f>SUM(C6:L6)/10</f>
        <v>9.8559999999999999</v>
      </c>
      <c r="N6" s="6"/>
    </row>
    <row r="7" spans="1:14" x14ac:dyDescent="0.2">
      <c r="A7" s="507" t="s">
        <v>123</v>
      </c>
      <c r="B7" s="508" t="s">
        <v>124</v>
      </c>
      <c r="C7" s="509">
        <f t="shared" ref="C7:K7" si="0">C5/C6*100</f>
        <v>78.695652173913061</v>
      </c>
      <c r="D7" s="509">
        <f t="shared" si="0"/>
        <v>109.90629183400269</v>
      </c>
      <c r="E7" s="509">
        <f t="shared" si="0"/>
        <v>26.401299756295693</v>
      </c>
      <c r="F7" s="509">
        <f t="shared" si="0"/>
        <v>80.269694819020586</v>
      </c>
      <c r="G7" s="510">
        <f t="shared" si="0"/>
        <v>153.87904703726329</v>
      </c>
      <c r="H7" s="510">
        <f t="shared" si="0"/>
        <v>98.110236220472459</v>
      </c>
      <c r="I7" s="510">
        <f t="shared" si="0"/>
        <v>407.67857142857144</v>
      </c>
      <c r="J7" s="510">
        <f t="shared" si="0"/>
        <v>107.46951219512195</v>
      </c>
      <c r="K7" s="510">
        <f t="shared" si="0"/>
        <v>79.333333333333343</v>
      </c>
      <c r="L7" s="510">
        <v>47.6</v>
      </c>
      <c r="M7" s="510">
        <v>108.8</v>
      </c>
      <c r="N7" s="6"/>
    </row>
    <row r="8" spans="1:14" x14ac:dyDescent="0.2">
      <c r="A8" s="137" t="s">
        <v>125</v>
      </c>
      <c r="B8" s="252"/>
      <c r="C8" s="251">
        <v>31.2</v>
      </c>
      <c r="D8" s="251">
        <v>31.86</v>
      </c>
      <c r="E8" s="251">
        <v>32.18</v>
      </c>
      <c r="F8" s="251">
        <v>31.03</v>
      </c>
      <c r="G8" s="251">
        <v>30.88</v>
      </c>
      <c r="H8" s="251">
        <v>33.380000000000003</v>
      </c>
      <c r="I8" s="251">
        <v>35.380000000000003</v>
      </c>
      <c r="J8" s="251">
        <v>34.57</v>
      </c>
      <c r="K8" s="251">
        <v>39.53</v>
      </c>
      <c r="L8" s="251">
        <v>38.89</v>
      </c>
      <c r="M8" s="251">
        <f>SUM(C8:L8)/10</f>
        <v>33.89</v>
      </c>
      <c r="N8" s="6"/>
    </row>
    <row r="9" spans="1:14" x14ac:dyDescent="0.2">
      <c r="A9" s="137" t="s">
        <v>708</v>
      </c>
      <c r="B9" s="252" t="s">
        <v>126</v>
      </c>
      <c r="C9" s="251">
        <v>3.81</v>
      </c>
      <c r="D9" s="251">
        <v>1.18</v>
      </c>
      <c r="E9" s="251">
        <v>4.68</v>
      </c>
      <c r="F9" s="251">
        <v>4.2300000000000004</v>
      </c>
      <c r="G9" s="291">
        <v>3.43</v>
      </c>
      <c r="H9" s="291">
        <v>3.04</v>
      </c>
      <c r="I9" s="291">
        <v>2.16</v>
      </c>
      <c r="J9" s="291">
        <v>1.18</v>
      </c>
      <c r="K9" s="291">
        <v>0.44</v>
      </c>
      <c r="L9" s="291">
        <v>-1.31</v>
      </c>
      <c r="M9" s="251">
        <v>1.81</v>
      </c>
      <c r="N9" s="6"/>
    </row>
    <row r="10" spans="1:14" x14ac:dyDescent="0.2">
      <c r="A10" s="28" t="s">
        <v>127</v>
      </c>
      <c r="B10" s="30"/>
      <c r="C10" s="219">
        <v>72.66</v>
      </c>
      <c r="D10" s="219">
        <v>88.51</v>
      </c>
      <c r="E10" s="219">
        <v>80.02</v>
      </c>
      <c r="F10" s="219">
        <v>85.53</v>
      </c>
      <c r="G10" s="219">
        <v>109.72</v>
      </c>
      <c r="H10" s="219">
        <v>91.03</v>
      </c>
      <c r="I10" s="219">
        <v>104.09</v>
      </c>
      <c r="J10" s="219">
        <v>97.91</v>
      </c>
      <c r="K10" s="219">
        <v>113.17</v>
      </c>
      <c r="L10" s="219">
        <v>97.18</v>
      </c>
      <c r="M10" s="251">
        <f>SUM(C10:L10)/10</f>
        <v>93.981999999999999</v>
      </c>
      <c r="N10" s="6"/>
    </row>
    <row r="11" spans="1:14" x14ac:dyDescent="0.2">
      <c r="A11" s="507" t="s">
        <v>128</v>
      </c>
      <c r="B11" s="508" t="s">
        <v>129</v>
      </c>
      <c r="C11" s="509">
        <f>C9/C10*100</f>
        <v>5.243600330305533</v>
      </c>
      <c r="D11" s="509">
        <f>D9/D10*100</f>
        <v>1.3331826912213307</v>
      </c>
      <c r="E11" s="509">
        <f>E9/E10*100</f>
        <v>5.8485378655336167</v>
      </c>
      <c r="F11" s="509">
        <f>F9/F10*100</f>
        <v>4.945633111189057</v>
      </c>
      <c r="G11" s="509">
        <f>G9/G10*100</f>
        <v>3.1261392635800225</v>
      </c>
      <c r="H11" s="510">
        <v>-3.51</v>
      </c>
      <c r="I11" s="510">
        <f>I9/I10*100</f>
        <v>2.0751272936881544</v>
      </c>
      <c r="J11" s="510">
        <f>J9/J10*100</f>
        <v>1.2051884383617606</v>
      </c>
      <c r="K11" s="510">
        <f>K9/K10*100</f>
        <v>0.38879561721304234</v>
      </c>
      <c r="L11" s="510">
        <f>L9/L10*100</f>
        <v>-1.3480139946491048</v>
      </c>
      <c r="M11" s="510">
        <f>M9/M10*100</f>
        <v>1.9259007043902026</v>
      </c>
      <c r="N11" s="6"/>
    </row>
    <row r="12" spans="1:14" x14ac:dyDescent="0.2">
      <c r="A12" s="511" t="s">
        <v>130</v>
      </c>
      <c r="B12" s="512" t="s">
        <v>131</v>
      </c>
      <c r="C12" s="513">
        <f>C9/C8*100</f>
        <v>12.211538461538463</v>
      </c>
      <c r="D12" s="513">
        <f>D9/D8*100</f>
        <v>3.7037037037037033</v>
      </c>
      <c r="E12" s="513">
        <f>E9/E8*100</f>
        <v>14.543194530764451</v>
      </c>
      <c r="F12" s="513">
        <f>F9/F8*100</f>
        <v>13.631969062197873</v>
      </c>
      <c r="G12" s="513">
        <f>G9/G8*100</f>
        <v>11.107512953367877</v>
      </c>
      <c r="H12" s="510">
        <v>-12.47</v>
      </c>
      <c r="I12" s="510">
        <f>I9/I8*100</f>
        <v>6.1051441492368568</v>
      </c>
      <c r="J12" s="510">
        <f>J9/J8*100</f>
        <v>3.4133641886028347</v>
      </c>
      <c r="K12" s="510">
        <f>K9/K8*100</f>
        <v>1.1130786744244878</v>
      </c>
      <c r="L12" s="510">
        <f>L9/L8*100</f>
        <v>-3.3684751864232449</v>
      </c>
      <c r="M12" s="510">
        <f>M9/M8*100</f>
        <v>5.3408084980820298</v>
      </c>
      <c r="N12" s="6"/>
    </row>
    <row r="13" spans="1:14" x14ac:dyDescent="0.2">
      <c r="A13" s="137" t="s">
        <v>132</v>
      </c>
      <c r="B13" s="252"/>
      <c r="C13" s="251">
        <v>122.64</v>
      </c>
      <c r="D13" s="251">
        <v>138.97</v>
      </c>
      <c r="E13" s="251">
        <v>143.68</v>
      </c>
      <c r="F13" s="251">
        <v>137.72999999999999</v>
      </c>
      <c r="G13" s="251">
        <v>151.77000000000001</v>
      </c>
      <c r="H13" s="251">
        <v>140.27000000000001</v>
      </c>
      <c r="I13" s="251">
        <v>140.44999999999999</v>
      </c>
      <c r="J13" s="251">
        <v>179.48</v>
      </c>
      <c r="K13" s="251">
        <v>150.12</v>
      </c>
      <c r="L13" s="251">
        <v>141.80000000000001</v>
      </c>
      <c r="M13" s="251">
        <f>SUM(C13:L13)/10</f>
        <v>144.691</v>
      </c>
      <c r="N13" s="6"/>
    </row>
    <row r="14" spans="1:14" x14ac:dyDescent="0.2">
      <c r="A14" s="253" t="s">
        <v>133</v>
      </c>
      <c r="B14" s="254"/>
      <c r="C14" s="255">
        <v>103.1</v>
      </c>
      <c r="D14" s="255">
        <v>118.54</v>
      </c>
      <c r="E14" s="255">
        <v>111.33</v>
      </c>
      <c r="F14" s="255">
        <v>108.9</v>
      </c>
      <c r="G14" s="255">
        <v>114.08</v>
      </c>
      <c r="H14" s="255">
        <v>102.84</v>
      </c>
      <c r="I14" s="255">
        <v>85.62</v>
      </c>
      <c r="J14" s="255">
        <v>124.23</v>
      </c>
      <c r="K14" s="255">
        <v>98.65</v>
      </c>
      <c r="L14" s="255">
        <v>97.11</v>
      </c>
      <c r="M14" s="251">
        <f>SUM(C14:L14)/10</f>
        <v>106.44000000000001</v>
      </c>
      <c r="N14" s="6"/>
    </row>
    <row r="15" spans="1:14" x14ac:dyDescent="0.2">
      <c r="A15" s="28" t="s">
        <v>134</v>
      </c>
      <c r="B15" s="30"/>
      <c r="C15" s="220">
        <v>11487</v>
      </c>
      <c r="D15" s="220">
        <v>11389</v>
      </c>
      <c r="E15" s="220">
        <v>11111</v>
      </c>
      <c r="F15" s="220">
        <v>11057</v>
      </c>
      <c r="G15" s="220">
        <v>11227</v>
      </c>
      <c r="H15" s="220">
        <v>11424</v>
      </c>
      <c r="I15" s="220">
        <v>11752</v>
      </c>
      <c r="J15" s="220">
        <v>11969</v>
      </c>
      <c r="K15" s="220">
        <v>12316</v>
      </c>
      <c r="L15" s="220">
        <v>12668</v>
      </c>
      <c r="M15" s="307">
        <f>SUM(C15:L15)/10</f>
        <v>11640</v>
      </c>
      <c r="N15" s="6"/>
    </row>
    <row r="16" spans="1:14" x14ac:dyDescent="0.2">
      <c r="A16" s="507" t="s">
        <v>135</v>
      </c>
      <c r="B16" s="508" t="s">
        <v>136</v>
      </c>
      <c r="C16" s="514">
        <f t="shared" ref="C16:L16" si="1">(C13-C14)*1000000/C15</f>
        <v>1701.0533646731094</v>
      </c>
      <c r="D16" s="514">
        <f t="shared" si="1"/>
        <v>1793.8361576960219</v>
      </c>
      <c r="E16" s="514">
        <f t="shared" si="1"/>
        <v>2911.5291152911536</v>
      </c>
      <c r="F16" s="514">
        <f t="shared" si="1"/>
        <v>2607.3980283982983</v>
      </c>
      <c r="G16" s="515">
        <f t="shared" si="1"/>
        <v>3357.0855972209865</v>
      </c>
      <c r="H16" s="515">
        <f t="shared" si="1"/>
        <v>3276.4355742296925</v>
      </c>
      <c r="I16" s="515">
        <f t="shared" si="1"/>
        <v>4665.5888359428172</v>
      </c>
      <c r="J16" s="515">
        <f t="shared" si="1"/>
        <v>4616.0915698888784</v>
      </c>
      <c r="K16" s="515">
        <f t="shared" si="1"/>
        <v>4179.1165962974992</v>
      </c>
      <c r="L16" s="515">
        <f t="shared" si="1"/>
        <v>3527.7865487843396</v>
      </c>
      <c r="M16" s="515">
        <v>2140</v>
      </c>
      <c r="N16" s="6"/>
    </row>
    <row r="17" spans="1:15" x14ac:dyDescent="0.2">
      <c r="A17" s="31"/>
      <c r="B17" s="32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6"/>
      <c r="O17" s="29"/>
    </row>
    <row r="18" spans="1:15" x14ac:dyDescent="0.2">
      <c r="A18" s="34"/>
      <c r="B18" s="35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6"/>
      <c r="O18" s="29"/>
    </row>
    <row r="19" spans="1:15" x14ac:dyDescent="0.2">
      <c r="A19" s="34"/>
      <c r="B19" s="35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6"/>
      <c r="O19" s="29"/>
    </row>
    <row r="21" spans="1:15" x14ac:dyDescent="0.2">
      <c r="A21" s="37"/>
      <c r="B21" s="37"/>
      <c r="C21" s="4"/>
      <c r="D21" s="4"/>
      <c r="E21" s="4"/>
      <c r="F21" s="4"/>
      <c r="G21" s="4"/>
      <c r="H21" s="4"/>
      <c r="J21" s="37"/>
      <c r="K21" s="4"/>
      <c r="L21" s="4"/>
      <c r="M21" s="4"/>
      <c r="N21" s="4"/>
    </row>
    <row r="22" spans="1:15" x14ac:dyDescent="0.2">
      <c r="A22" s="4"/>
      <c r="B22" s="4"/>
      <c r="C22" s="4"/>
      <c r="D22" s="4"/>
      <c r="E22" s="4"/>
      <c r="F22" s="4"/>
      <c r="G22" s="4"/>
      <c r="H22" s="4"/>
      <c r="J22" s="38"/>
      <c r="K22" s="4"/>
      <c r="L22" s="4"/>
      <c r="M22" s="4"/>
      <c r="N22" s="4"/>
      <c r="O22" s="27"/>
    </row>
    <row r="23" spans="1:15" x14ac:dyDescent="0.2">
      <c r="A23" s="4"/>
      <c r="B23" s="4"/>
      <c r="C23" s="4"/>
      <c r="D23" s="4"/>
      <c r="E23" s="4"/>
      <c r="F23" s="4"/>
      <c r="G23" s="4"/>
      <c r="H23" s="4"/>
      <c r="J23" s="4"/>
      <c r="K23" s="4"/>
      <c r="L23" s="4"/>
      <c r="M23" s="4"/>
      <c r="N23" s="4"/>
    </row>
    <row r="24" spans="1:15" x14ac:dyDescent="0.2">
      <c r="A24" s="4"/>
      <c r="B24" s="4"/>
      <c r="C24" s="4"/>
      <c r="D24" s="4"/>
      <c r="E24" s="4"/>
      <c r="F24" s="4"/>
      <c r="G24" s="4"/>
      <c r="H24" s="4"/>
      <c r="J24" s="4"/>
      <c r="K24" s="4"/>
      <c r="L24" s="4"/>
      <c r="M24" s="4"/>
      <c r="N24" s="4"/>
    </row>
    <row r="25" spans="1:15" x14ac:dyDescent="0.2">
      <c r="A25" s="4"/>
      <c r="B25" s="4"/>
      <c r="C25" s="4"/>
      <c r="D25" s="4"/>
      <c r="E25" s="4"/>
      <c r="F25" s="4"/>
      <c r="G25" s="4"/>
      <c r="H25" s="4"/>
      <c r="J25" s="4"/>
      <c r="K25" s="4"/>
      <c r="L25" s="4"/>
      <c r="M25" s="4"/>
      <c r="N25" s="4"/>
    </row>
    <row r="26" spans="1:15" x14ac:dyDescent="0.2">
      <c r="A26" s="4"/>
      <c r="B26" s="4"/>
      <c r="C26" s="4"/>
      <c r="D26" s="4"/>
      <c r="E26" s="4"/>
      <c r="F26" s="4"/>
      <c r="G26" s="4"/>
      <c r="H26" s="4"/>
      <c r="J26" s="4"/>
      <c r="K26" s="4"/>
      <c r="L26" s="4"/>
      <c r="M26" s="4"/>
      <c r="N26" s="4"/>
    </row>
    <row r="27" spans="1:15" x14ac:dyDescent="0.2">
      <c r="A27" s="4"/>
      <c r="B27" s="4"/>
      <c r="C27" s="4"/>
      <c r="D27" s="39"/>
      <c r="E27" s="4"/>
      <c r="F27" s="4"/>
      <c r="G27" s="4"/>
      <c r="H27" s="4"/>
      <c r="J27" s="4"/>
      <c r="K27" s="4"/>
      <c r="L27" s="4"/>
      <c r="M27" s="4"/>
      <c r="N27" s="4"/>
    </row>
    <row r="28" spans="1:15" x14ac:dyDescent="0.2">
      <c r="A28" s="4"/>
      <c r="B28" s="4"/>
      <c r="C28" s="4"/>
      <c r="D28" s="4"/>
      <c r="E28" s="4"/>
      <c r="F28" s="4"/>
      <c r="G28" s="4"/>
      <c r="H28" s="4"/>
      <c r="J28" s="4"/>
      <c r="K28" s="4"/>
      <c r="L28" s="4"/>
      <c r="M28" s="4"/>
      <c r="N28" s="4"/>
    </row>
    <row r="29" spans="1:15" x14ac:dyDescent="0.2">
      <c r="A29" s="37"/>
      <c r="B29" s="37"/>
      <c r="C29" s="4"/>
      <c r="D29" s="4"/>
      <c r="E29" s="4"/>
      <c r="F29" s="4"/>
      <c r="G29" s="4"/>
      <c r="H29" s="4"/>
      <c r="J29" s="4"/>
      <c r="K29" s="4"/>
      <c r="L29" s="4"/>
      <c r="M29" s="4"/>
      <c r="N29" s="4"/>
    </row>
    <row r="30" spans="1:15" x14ac:dyDescent="0.2">
      <c r="A30" s="37"/>
      <c r="B30" s="37"/>
      <c r="C30" s="4"/>
      <c r="D30" s="4"/>
      <c r="E30" s="4"/>
      <c r="F30" s="4"/>
      <c r="G30" s="4"/>
      <c r="H30" s="4"/>
      <c r="J30" s="4"/>
      <c r="K30" s="4"/>
      <c r="L30" s="4"/>
      <c r="M30" s="4"/>
      <c r="N30" s="4"/>
    </row>
    <row r="31" spans="1:15" x14ac:dyDescent="0.2">
      <c r="A31" s="37"/>
      <c r="B31" s="37"/>
      <c r="C31" s="4"/>
      <c r="D31" s="4"/>
      <c r="E31" s="4"/>
      <c r="F31" s="4"/>
      <c r="G31" s="4"/>
      <c r="H31" s="4"/>
      <c r="J31" s="40"/>
      <c r="K31" s="4"/>
    </row>
    <row r="32" spans="1:1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</row>
    <row r="33" spans="1:13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</row>
    <row r="34" spans="1:13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  <row r="35" spans="1:13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</row>
    <row r="36" spans="1:13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</row>
    <row r="37" spans="1:13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</row>
    <row r="38" spans="1:13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3" x14ac:dyDescent="0.2">
      <c r="K39" s="4"/>
    </row>
    <row r="40" spans="1:13" x14ac:dyDescent="0.2">
      <c r="K40" s="4"/>
    </row>
    <row r="41" spans="1:13" x14ac:dyDescent="0.2">
      <c r="K41" s="4"/>
    </row>
    <row r="42" spans="1:13" x14ac:dyDescent="0.2">
      <c r="K42" s="4"/>
    </row>
    <row r="43" spans="1:13" x14ac:dyDescent="0.2">
      <c r="K43" s="4"/>
    </row>
    <row r="44" spans="1:13" x14ac:dyDescent="0.2">
      <c r="K44" s="4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Footer>&amp;C&amp;A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40863D-AC35-4B95-BB66-FA1795DBFFCA}">
  <dimension ref="A2:H59"/>
  <sheetViews>
    <sheetView workbookViewId="0">
      <selection activeCell="J25" sqref="J25:K25"/>
    </sheetView>
  </sheetViews>
  <sheetFormatPr baseColWidth="10" defaultRowHeight="12.75" x14ac:dyDescent="0.2"/>
  <cols>
    <col min="1" max="1" width="8.7109375" customWidth="1"/>
    <col min="2" max="3" width="11.7109375" customWidth="1"/>
    <col min="4" max="4" width="9.7109375" customWidth="1"/>
    <col min="5" max="6" width="11.7109375" customWidth="1"/>
    <col min="7" max="7" width="9.7109375" customWidth="1"/>
    <col min="8" max="8" width="11.7109375" customWidth="1"/>
  </cols>
  <sheetData>
    <row r="2" spans="1:8" x14ac:dyDescent="0.2">
      <c r="A2" s="13" t="s">
        <v>1</v>
      </c>
    </row>
    <row r="3" spans="1:8" ht="8.1" customHeight="1" thickBot="1" x14ac:dyDescent="0.25">
      <c r="A3" s="6"/>
      <c r="B3" s="6"/>
      <c r="C3" s="6"/>
      <c r="D3" s="6"/>
    </row>
    <row r="4" spans="1:8" x14ac:dyDescent="0.2">
      <c r="A4" s="857" t="s">
        <v>38</v>
      </c>
      <c r="B4" s="855" t="s">
        <v>0</v>
      </c>
      <c r="C4" s="848" t="s">
        <v>137</v>
      </c>
      <c r="D4" s="849" t="s">
        <v>138</v>
      </c>
      <c r="E4" s="860" t="s">
        <v>1</v>
      </c>
      <c r="F4" s="848" t="s">
        <v>137</v>
      </c>
      <c r="G4" s="849" t="s">
        <v>138</v>
      </c>
      <c r="H4" s="857" t="s">
        <v>139</v>
      </c>
    </row>
    <row r="5" spans="1:8" ht="13.5" thickBot="1" x14ac:dyDescent="0.25">
      <c r="A5" s="867"/>
      <c r="B5" s="868"/>
      <c r="C5" s="869" t="s">
        <v>140</v>
      </c>
      <c r="D5" s="870"/>
      <c r="E5" s="871"/>
      <c r="F5" s="869" t="s">
        <v>140</v>
      </c>
      <c r="G5" s="870"/>
      <c r="H5" s="867" t="s">
        <v>141</v>
      </c>
    </row>
    <row r="6" spans="1:8" x14ac:dyDescent="0.2">
      <c r="A6" s="858">
        <v>1950</v>
      </c>
      <c r="B6" s="847">
        <v>2613</v>
      </c>
      <c r="C6" s="66">
        <v>1064</v>
      </c>
      <c r="D6" s="850">
        <v>0.68689999999999996</v>
      </c>
      <c r="E6" s="861">
        <v>728</v>
      </c>
      <c r="F6" s="66">
        <v>328</v>
      </c>
      <c r="G6" s="850">
        <v>0.82</v>
      </c>
      <c r="H6" s="864">
        <f t="shared" ref="H6:H29" si="0">B6/E6</f>
        <v>3.5892857142857144</v>
      </c>
    </row>
    <row r="7" spans="1:8" x14ac:dyDescent="0.2">
      <c r="A7" s="858">
        <v>1951</v>
      </c>
      <c r="B7" s="847">
        <v>3167</v>
      </c>
      <c r="C7" s="66">
        <f t="shared" ref="C7:C37" si="1">B7-B6</f>
        <v>554</v>
      </c>
      <c r="D7" s="850">
        <f t="shared" ref="D7:D37" si="2">C7/B6</f>
        <v>0.21201683888251052</v>
      </c>
      <c r="E7" s="861">
        <v>880</v>
      </c>
      <c r="F7" s="66">
        <f t="shared" ref="F7:F29" si="3">E7-E6</f>
        <v>152</v>
      </c>
      <c r="G7" s="850">
        <f t="shared" ref="G7:G29" si="4">F7/E6</f>
        <v>0.2087912087912088</v>
      </c>
      <c r="H7" s="864">
        <f t="shared" si="0"/>
        <v>3.5988636363636362</v>
      </c>
    </row>
    <row r="8" spans="1:8" x14ac:dyDescent="0.2">
      <c r="A8" s="858">
        <v>1952</v>
      </c>
      <c r="B8" s="847">
        <v>3785</v>
      </c>
      <c r="C8" s="66">
        <f t="shared" si="1"/>
        <v>618</v>
      </c>
      <c r="D8" s="850">
        <f t="shared" si="2"/>
        <v>0.19513735396274076</v>
      </c>
      <c r="E8" s="861">
        <v>1057</v>
      </c>
      <c r="F8" s="66">
        <f t="shared" si="3"/>
        <v>177</v>
      </c>
      <c r="G8" s="850">
        <f t="shared" si="4"/>
        <v>0.20113636363636364</v>
      </c>
      <c r="H8" s="864">
        <f t="shared" si="0"/>
        <v>3.5808893093661305</v>
      </c>
    </row>
    <row r="9" spans="1:8" x14ac:dyDescent="0.2">
      <c r="A9" s="858">
        <v>1953</v>
      </c>
      <c r="B9" s="847">
        <v>4545</v>
      </c>
      <c r="C9" s="66">
        <f t="shared" si="1"/>
        <v>760</v>
      </c>
      <c r="D9" s="850">
        <f t="shared" si="2"/>
        <v>0.20079260237780713</v>
      </c>
      <c r="E9" s="861">
        <v>1277</v>
      </c>
      <c r="F9" s="66">
        <f t="shared" si="3"/>
        <v>220</v>
      </c>
      <c r="G9" s="850">
        <f t="shared" si="4"/>
        <v>0.20813623462630085</v>
      </c>
      <c r="H9" s="864">
        <f t="shared" si="0"/>
        <v>3.5591229444009396</v>
      </c>
    </row>
    <row r="10" spans="1:8" x14ac:dyDescent="0.2">
      <c r="A10" s="858">
        <v>1954</v>
      </c>
      <c r="B10" s="847">
        <v>5306</v>
      </c>
      <c r="C10" s="66">
        <f t="shared" si="1"/>
        <v>761</v>
      </c>
      <c r="D10" s="850">
        <f t="shared" si="2"/>
        <v>0.16743674367436745</v>
      </c>
      <c r="E10" s="861">
        <v>1577</v>
      </c>
      <c r="F10" s="66">
        <f t="shared" si="3"/>
        <v>300</v>
      </c>
      <c r="G10" s="850">
        <f t="shared" si="4"/>
        <v>0.23492560689115113</v>
      </c>
      <c r="H10" s="864">
        <f t="shared" si="0"/>
        <v>3.3646163601775525</v>
      </c>
    </row>
    <row r="11" spans="1:8" x14ac:dyDescent="0.2">
      <c r="A11" s="858">
        <v>1955</v>
      </c>
      <c r="B11" s="847">
        <v>5649</v>
      </c>
      <c r="C11" s="66">
        <f t="shared" si="1"/>
        <v>343</v>
      </c>
      <c r="D11" s="850">
        <f t="shared" si="2"/>
        <v>6.464379947229551E-2</v>
      </c>
      <c r="E11" s="861">
        <v>1785</v>
      </c>
      <c r="F11" s="66">
        <f t="shared" si="3"/>
        <v>208</v>
      </c>
      <c r="G11" s="850">
        <f t="shared" si="4"/>
        <v>0.13189600507292326</v>
      </c>
      <c r="H11" s="864">
        <f t="shared" si="0"/>
        <v>3.164705882352941</v>
      </c>
    </row>
    <row r="12" spans="1:8" x14ac:dyDescent="0.2">
      <c r="A12" s="858">
        <v>1956</v>
      </c>
      <c r="B12" s="847">
        <v>6128</v>
      </c>
      <c r="C12" s="66">
        <f t="shared" si="1"/>
        <v>479</v>
      </c>
      <c r="D12" s="850">
        <f t="shared" si="2"/>
        <v>8.4793768808638703E-2</v>
      </c>
      <c r="E12" s="861">
        <v>1910</v>
      </c>
      <c r="F12" s="66">
        <f t="shared" si="3"/>
        <v>125</v>
      </c>
      <c r="G12" s="850">
        <f t="shared" si="4"/>
        <v>7.0028011204481794E-2</v>
      </c>
      <c r="H12" s="864">
        <f t="shared" si="0"/>
        <v>3.2083769633507853</v>
      </c>
    </row>
    <row r="13" spans="1:8" x14ac:dyDescent="0.2">
      <c r="A13" s="858">
        <v>1957</v>
      </c>
      <c r="B13" s="847">
        <f>'Allg_J&amp;S2'!B5</f>
        <v>6566</v>
      </c>
      <c r="C13" s="66">
        <f t="shared" si="1"/>
        <v>438</v>
      </c>
      <c r="D13" s="850">
        <f t="shared" si="2"/>
        <v>7.1475195822454304E-2</v>
      </c>
      <c r="E13" s="861">
        <v>2020</v>
      </c>
      <c r="F13" s="66">
        <f t="shared" si="3"/>
        <v>110</v>
      </c>
      <c r="G13" s="850">
        <f t="shared" si="4"/>
        <v>5.7591623036649213E-2</v>
      </c>
      <c r="H13" s="864">
        <f t="shared" si="0"/>
        <v>3.2504950495049503</v>
      </c>
    </row>
    <row r="14" spans="1:8" x14ac:dyDescent="0.2">
      <c r="A14" s="858">
        <v>1958</v>
      </c>
      <c r="B14" s="847">
        <f>'Allg_J&amp;S2'!B6</f>
        <v>6839</v>
      </c>
      <c r="C14" s="66">
        <f t="shared" si="1"/>
        <v>273</v>
      </c>
      <c r="D14" s="850">
        <f t="shared" si="2"/>
        <v>4.1577825159914712E-2</v>
      </c>
      <c r="E14" s="861">
        <v>2126</v>
      </c>
      <c r="F14" s="66">
        <f t="shared" si="3"/>
        <v>106</v>
      </c>
      <c r="G14" s="850">
        <f t="shared" si="4"/>
        <v>5.2475247524752473E-2</v>
      </c>
      <c r="H14" s="864">
        <f t="shared" si="0"/>
        <v>3.2168391345249296</v>
      </c>
    </row>
    <row r="15" spans="1:8" x14ac:dyDescent="0.2">
      <c r="A15" s="858">
        <v>1959</v>
      </c>
      <c r="B15" s="847">
        <f>'Allg_J&amp;S2'!B7</f>
        <v>7244</v>
      </c>
      <c r="C15" s="66">
        <f t="shared" si="1"/>
        <v>405</v>
      </c>
      <c r="D15" s="850">
        <f t="shared" si="2"/>
        <v>5.9219184091241411E-2</v>
      </c>
      <c r="E15" s="861">
        <v>2206</v>
      </c>
      <c r="F15" s="66">
        <f t="shared" si="3"/>
        <v>80</v>
      </c>
      <c r="G15" s="850">
        <f t="shared" si="4"/>
        <v>3.7629350893697081E-2</v>
      </c>
      <c r="H15" s="864">
        <f t="shared" si="0"/>
        <v>3.2837715321849501</v>
      </c>
    </row>
    <row r="16" spans="1:8" x14ac:dyDescent="0.2">
      <c r="A16" s="858">
        <v>1960</v>
      </c>
      <c r="B16" s="847">
        <f>'Allg_J&amp;S2'!B8</f>
        <v>7692</v>
      </c>
      <c r="C16" s="66">
        <f t="shared" si="1"/>
        <v>448</v>
      </c>
      <c r="D16" s="850">
        <f t="shared" si="2"/>
        <v>6.1844284925455552E-2</v>
      </c>
      <c r="E16" s="861">
        <v>2431</v>
      </c>
      <c r="F16" s="66">
        <f t="shared" si="3"/>
        <v>225</v>
      </c>
      <c r="G16" s="850">
        <f t="shared" si="4"/>
        <v>0.10199456029011786</v>
      </c>
      <c r="H16" s="864">
        <f t="shared" si="0"/>
        <v>3.1641299876593996</v>
      </c>
    </row>
    <row r="17" spans="1:8" x14ac:dyDescent="0.2">
      <c r="A17" s="858">
        <v>1961</v>
      </c>
      <c r="B17" s="847">
        <f>'Allg_J&amp;S2'!B9</f>
        <v>7996</v>
      </c>
      <c r="C17" s="66">
        <f t="shared" si="1"/>
        <v>304</v>
      </c>
      <c r="D17" s="850">
        <f t="shared" si="2"/>
        <v>3.9521580863234526E-2</v>
      </c>
      <c r="E17" s="861">
        <v>2674</v>
      </c>
      <c r="F17" s="66">
        <f t="shared" si="3"/>
        <v>243</v>
      </c>
      <c r="G17" s="850">
        <f t="shared" si="4"/>
        <v>9.9958864664747016E-2</v>
      </c>
      <c r="H17" s="864">
        <f t="shared" si="0"/>
        <v>2.9902767389678386</v>
      </c>
    </row>
    <row r="18" spans="1:8" x14ac:dyDescent="0.2">
      <c r="A18" s="858">
        <v>1962</v>
      </c>
      <c r="B18" s="847">
        <f>'Allg_J&amp;S2'!B10</f>
        <v>8439</v>
      </c>
      <c r="C18" s="66">
        <f t="shared" si="1"/>
        <v>443</v>
      </c>
      <c r="D18" s="850">
        <f t="shared" si="2"/>
        <v>5.5402701350675335E-2</v>
      </c>
      <c r="E18" s="861">
        <v>2791</v>
      </c>
      <c r="F18" s="66">
        <f t="shared" si="3"/>
        <v>117</v>
      </c>
      <c r="G18" s="850">
        <f t="shared" si="4"/>
        <v>4.3754674644727001E-2</v>
      </c>
      <c r="H18" s="864">
        <f t="shared" si="0"/>
        <v>3.0236474381941956</v>
      </c>
    </row>
    <row r="19" spans="1:8" x14ac:dyDescent="0.2">
      <c r="A19" s="858">
        <v>1963</v>
      </c>
      <c r="B19" s="847">
        <f>'Allg_J&amp;S2'!B11</f>
        <v>8959</v>
      </c>
      <c r="C19" s="66">
        <f t="shared" si="1"/>
        <v>520</v>
      </c>
      <c r="D19" s="850">
        <f t="shared" si="2"/>
        <v>6.1618675198483235E-2</v>
      </c>
      <c r="E19" s="861">
        <v>2974</v>
      </c>
      <c r="F19" s="66">
        <f t="shared" si="3"/>
        <v>183</v>
      </c>
      <c r="G19" s="850">
        <f t="shared" si="4"/>
        <v>6.5567896811178791E-2</v>
      </c>
      <c r="H19" s="864">
        <f t="shared" si="0"/>
        <v>3.0124411566913247</v>
      </c>
    </row>
    <row r="20" spans="1:8" x14ac:dyDescent="0.2">
      <c r="A20" s="858">
        <v>1964</v>
      </c>
      <c r="B20" s="847">
        <f>'Allg_J&amp;S2'!B12</f>
        <v>9148</v>
      </c>
      <c r="C20" s="66">
        <f t="shared" si="1"/>
        <v>189</v>
      </c>
      <c r="D20" s="850">
        <f t="shared" si="2"/>
        <v>2.1096104475945975E-2</v>
      </c>
      <c r="E20" s="861">
        <v>3100</v>
      </c>
      <c r="F20" s="66">
        <f t="shared" si="3"/>
        <v>126</v>
      </c>
      <c r="G20" s="850">
        <f t="shared" si="4"/>
        <v>4.2367182246133152E-2</v>
      </c>
      <c r="H20" s="864">
        <f t="shared" si="0"/>
        <v>2.9509677419354841</v>
      </c>
    </row>
    <row r="21" spans="1:8" x14ac:dyDescent="0.2">
      <c r="A21" s="858">
        <v>1965</v>
      </c>
      <c r="B21" s="847">
        <f>'Allg_J&amp;S2'!B13</f>
        <v>9249</v>
      </c>
      <c r="C21" s="66">
        <f t="shared" si="1"/>
        <v>101</v>
      </c>
      <c r="D21" s="850">
        <f t="shared" si="2"/>
        <v>1.1040664626147792E-2</v>
      </c>
      <c r="E21" s="861">
        <v>3250</v>
      </c>
      <c r="F21" s="66">
        <f t="shared" si="3"/>
        <v>150</v>
      </c>
      <c r="G21" s="850">
        <f t="shared" si="4"/>
        <v>4.8387096774193547E-2</v>
      </c>
      <c r="H21" s="864">
        <f t="shared" si="0"/>
        <v>2.8458461538461539</v>
      </c>
    </row>
    <row r="22" spans="1:8" x14ac:dyDescent="0.2">
      <c r="A22" s="858">
        <v>1966</v>
      </c>
      <c r="B22" s="847">
        <f>'Allg_J&amp;S2'!B14</f>
        <v>9666</v>
      </c>
      <c r="C22" s="66">
        <f t="shared" si="1"/>
        <v>417</v>
      </c>
      <c r="D22" s="850">
        <f t="shared" si="2"/>
        <v>4.5085955238404155E-2</v>
      </c>
      <c r="E22" s="861">
        <v>3580</v>
      </c>
      <c r="F22" s="66">
        <f t="shared" si="3"/>
        <v>330</v>
      </c>
      <c r="G22" s="850">
        <f t="shared" si="4"/>
        <v>0.10153846153846154</v>
      </c>
      <c r="H22" s="864">
        <f t="shared" si="0"/>
        <v>2.7</v>
      </c>
    </row>
    <row r="23" spans="1:8" x14ac:dyDescent="0.2">
      <c r="A23" s="858">
        <v>1967</v>
      </c>
      <c r="B23" s="847">
        <f>'Allg_J&amp;S2'!B15</f>
        <v>9928</v>
      </c>
      <c r="C23" s="66">
        <f t="shared" si="1"/>
        <v>262</v>
      </c>
      <c r="D23" s="850">
        <f t="shared" si="2"/>
        <v>2.7105317608110906E-2</v>
      </c>
      <c r="E23" s="861">
        <v>3730</v>
      </c>
      <c r="F23" s="66">
        <f t="shared" si="3"/>
        <v>150</v>
      </c>
      <c r="G23" s="850">
        <f t="shared" si="4"/>
        <v>4.189944134078212E-2</v>
      </c>
      <c r="H23" s="864">
        <f t="shared" si="0"/>
        <v>2.6616621983914208</v>
      </c>
    </row>
    <row r="24" spans="1:8" x14ac:dyDescent="0.2">
      <c r="A24" s="858">
        <v>1968</v>
      </c>
      <c r="B24" s="847">
        <f>'Allg_J&amp;S2'!B16</f>
        <v>10178</v>
      </c>
      <c r="C24" s="66">
        <f t="shared" si="1"/>
        <v>250</v>
      </c>
      <c r="D24" s="850">
        <f t="shared" si="2"/>
        <v>2.5181305398871878E-2</v>
      </c>
      <c r="E24" s="861">
        <v>3960</v>
      </c>
      <c r="F24" s="66">
        <f t="shared" si="3"/>
        <v>230</v>
      </c>
      <c r="G24" s="850">
        <f t="shared" si="4"/>
        <v>6.1662198391420911E-2</v>
      </c>
      <c r="H24" s="864">
        <f t="shared" si="0"/>
        <v>2.5702020202020202</v>
      </c>
    </row>
    <row r="25" spans="1:8" x14ac:dyDescent="0.2">
      <c r="A25" s="858">
        <v>1969</v>
      </c>
      <c r="B25" s="847">
        <f>'Allg_J&amp;S2'!B17</f>
        <v>10717</v>
      </c>
      <c r="C25" s="66">
        <f t="shared" si="1"/>
        <v>539</v>
      </c>
      <c r="D25" s="850">
        <f t="shared" si="2"/>
        <v>5.2957359009628613E-2</v>
      </c>
      <c r="E25" s="861">
        <v>4190</v>
      </c>
      <c r="F25" s="66">
        <f t="shared" si="3"/>
        <v>230</v>
      </c>
      <c r="G25" s="850">
        <f t="shared" si="4"/>
        <v>5.808080808080808E-2</v>
      </c>
      <c r="H25" s="864">
        <f t="shared" si="0"/>
        <v>2.5577565632458232</v>
      </c>
    </row>
    <row r="26" spans="1:8" x14ac:dyDescent="0.2">
      <c r="A26" s="858">
        <v>1970</v>
      </c>
      <c r="B26" s="847">
        <f>'Allg_J&amp;S2'!B18</f>
        <v>11115</v>
      </c>
      <c r="C26" s="66">
        <f t="shared" si="1"/>
        <v>398</v>
      </c>
      <c r="D26" s="850">
        <f t="shared" si="2"/>
        <v>3.7137258561164503E-2</v>
      </c>
      <c r="E26" s="861">
        <v>4470</v>
      </c>
      <c r="F26" s="66">
        <f t="shared" si="3"/>
        <v>280</v>
      </c>
      <c r="G26" s="850">
        <f t="shared" si="4"/>
        <v>6.6825775656324582E-2</v>
      </c>
      <c r="H26" s="864">
        <f t="shared" si="0"/>
        <v>2.4865771812080535</v>
      </c>
    </row>
    <row r="27" spans="1:8" x14ac:dyDescent="0.2">
      <c r="A27" s="858">
        <v>1971</v>
      </c>
      <c r="B27" s="847">
        <f>'Allg_J&amp;S2'!B19</f>
        <v>12073</v>
      </c>
      <c r="C27" s="66">
        <f t="shared" si="1"/>
        <v>958</v>
      </c>
      <c r="D27" s="850">
        <f t="shared" si="2"/>
        <v>8.6189833558254617E-2</v>
      </c>
      <c r="E27" s="861">
        <v>4700</v>
      </c>
      <c r="F27" s="66">
        <f t="shared" si="3"/>
        <v>230</v>
      </c>
      <c r="G27" s="850">
        <f t="shared" si="4"/>
        <v>5.145413870246085E-2</v>
      </c>
      <c r="H27" s="864">
        <f t="shared" si="0"/>
        <v>2.5687234042553193</v>
      </c>
    </row>
    <row r="28" spans="1:8" x14ac:dyDescent="0.2">
      <c r="A28" s="858">
        <v>1972</v>
      </c>
      <c r="B28" s="847">
        <f>'Allg_J&amp;S2'!B20</f>
        <v>12650</v>
      </c>
      <c r="C28" s="66">
        <f t="shared" si="1"/>
        <v>577</v>
      </c>
      <c r="D28" s="850">
        <f t="shared" si="2"/>
        <v>4.7792595046798642E-2</v>
      </c>
      <c r="E28" s="861">
        <v>4900</v>
      </c>
      <c r="F28" s="66">
        <f t="shared" si="3"/>
        <v>200</v>
      </c>
      <c r="G28" s="850">
        <f t="shared" si="4"/>
        <v>4.2553191489361701E-2</v>
      </c>
      <c r="H28" s="864">
        <f t="shared" si="0"/>
        <v>2.5816326530612246</v>
      </c>
    </row>
    <row r="29" spans="1:8" x14ac:dyDescent="0.2">
      <c r="A29" s="858">
        <v>1973</v>
      </c>
      <c r="B29" s="847">
        <f>'Allg_J&amp;S2'!B21</f>
        <v>12667</v>
      </c>
      <c r="C29" s="66">
        <f t="shared" si="1"/>
        <v>17</v>
      </c>
      <c r="D29" s="850">
        <f t="shared" si="2"/>
        <v>1.3438735177865612E-3</v>
      </c>
      <c r="E29" s="861">
        <v>5150</v>
      </c>
      <c r="F29" s="66">
        <f t="shared" si="3"/>
        <v>250</v>
      </c>
      <c r="G29" s="850">
        <f t="shared" si="4"/>
        <v>5.1020408163265307E-2</v>
      </c>
      <c r="H29" s="864">
        <f t="shared" si="0"/>
        <v>2.4596116504854368</v>
      </c>
    </row>
    <row r="30" spans="1:8" x14ac:dyDescent="0.2">
      <c r="A30" s="858">
        <v>1974</v>
      </c>
      <c r="B30" s="847">
        <f>'Allg_J&amp;S2'!B22</f>
        <v>11877</v>
      </c>
      <c r="C30" s="66">
        <f t="shared" si="1"/>
        <v>-790</v>
      </c>
      <c r="D30" s="850">
        <f t="shared" si="2"/>
        <v>-6.2366779821583646E-2</v>
      </c>
      <c r="E30" s="861">
        <v>5150</v>
      </c>
      <c r="F30" s="66"/>
      <c r="G30" s="850"/>
      <c r="H30" s="864"/>
    </row>
    <row r="31" spans="1:8" x14ac:dyDescent="0.2">
      <c r="A31" s="858">
        <v>1975</v>
      </c>
      <c r="B31" s="847">
        <f>'Allg_J&amp;S2'!B23</f>
        <v>11475</v>
      </c>
      <c r="C31" s="66">
        <f t="shared" si="1"/>
        <v>-402</v>
      </c>
      <c r="D31" s="850">
        <f t="shared" si="2"/>
        <v>-3.3846931043192724E-2</v>
      </c>
      <c r="E31" s="861">
        <v>5150</v>
      </c>
      <c r="F31" s="66"/>
      <c r="G31" s="850"/>
      <c r="H31" s="864"/>
    </row>
    <row r="32" spans="1:8" x14ac:dyDescent="0.2">
      <c r="A32" s="858">
        <v>1976</v>
      </c>
      <c r="B32" s="847">
        <f>'Allg_J&amp;S2'!B24</f>
        <v>11591</v>
      </c>
      <c r="C32" s="66">
        <f t="shared" si="1"/>
        <v>116</v>
      </c>
      <c r="D32" s="850">
        <f t="shared" si="2"/>
        <v>1.0108932461873638E-2</v>
      </c>
      <c r="E32" s="861">
        <v>5150</v>
      </c>
      <c r="F32" s="66"/>
      <c r="G32" s="850"/>
      <c r="H32" s="864"/>
    </row>
    <row r="33" spans="1:8" x14ac:dyDescent="0.2">
      <c r="A33" s="858">
        <v>1977</v>
      </c>
      <c r="B33" s="847">
        <f>'Allg_J&amp;S2'!B25</f>
        <v>11518</v>
      </c>
      <c r="C33" s="66">
        <f t="shared" si="1"/>
        <v>-73</v>
      </c>
      <c r="D33" s="850">
        <f t="shared" si="2"/>
        <v>-6.2979898196876887E-3</v>
      </c>
      <c r="E33" s="862">
        <v>5150</v>
      </c>
      <c r="F33" s="66"/>
      <c r="G33" s="850"/>
      <c r="H33" s="864"/>
    </row>
    <row r="34" spans="1:8" x14ac:dyDescent="0.2">
      <c r="A34" s="858">
        <v>1978</v>
      </c>
      <c r="B34" s="847">
        <f>'Allg_J&amp;S2'!B26</f>
        <v>11456</v>
      </c>
      <c r="C34" s="66">
        <f t="shared" si="1"/>
        <v>-62</v>
      </c>
      <c r="D34" s="850">
        <f t="shared" si="2"/>
        <v>-5.3828789720437578E-3</v>
      </c>
      <c r="E34" s="861">
        <v>5150</v>
      </c>
      <c r="F34" s="95"/>
      <c r="G34" s="850"/>
      <c r="H34" s="865"/>
    </row>
    <row r="35" spans="1:8" x14ac:dyDescent="0.2">
      <c r="A35" s="858">
        <v>1979</v>
      </c>
      <c r="B35" s="847">
        <f>'Allg_J&amp;S2'!B27</f>
        <v>11422</v>
      </c>
      <c r="C35" s="66">
        <f t="shared" si="1"/>
        <v>-34</v>
      </c>
      <c r="D35" s="850">
        <f t="shared" si="2"/>
        <v>-2.9678770949720669E-3</v>
      </c>
      <c r="E35" s="861">
        <v>5150</v>
      </c>
      <c r="F35" s="66"/>
      <c r="G35" s="850"/>
      <c r="H35" s="864"/>
    </row>
    <row r="36" spans="1:8" x14ac:dyDescent="0.2">
      <c r="A36" s="858">
        <v>1980</v>
      </c>
      <c r="B36" s="847">
        <f>'Allg_J&amp;S2'!B28</f>
        <v>11403</v>
      </c>
      <c r="C36" s="66">
        <f t="shared" si="1"/>
        <v>-19</v>
      </c>
      <c r="D36" s="850">
        <f t="shared" si="2"/>
        <v>-1.6634564874803011E-3</v>
      </c>
      <c r="E36" s="861">
        <v>5150</v>
      </c>
      <c r="F36" s="66"/>
      <c r="G36" s="850"/>
      <c r="H36" s="864"/>
    </row>
    <row r="37" spans="1:8" x14ac:dyDescent="0.2">
      <c r="A37" s="858">
        <v>1981</v>
      </c>
      <c r="B37" s="847">
        <f>'Allg_J&amp;S2'!B29</f>
        <v>11551</v>
      </c>
      <c r="C37" s="66">
        <f t="shared" si="1"/>
        <v>148</v>
      </c>
      <c r="D37" s="850">
        <f t="shared" si="2"/>
        <v>1.2979040603349996E-2</v>
      </c>
      <c r="E37" s="861">
        <v>5072</v>
      </c>
      <c r="F37" s="66">
        <f t="shared" ref="F37:F48" si="5">E37-E36</f>
        <v>-78</v>
      </c>
      <c r="G37" s="850">
        <f>F37/E36</f>
        <v>-1.5145631067961166E-2</v>
      </c>
      <c r="H37" s="864">
        <f t="shared" ref="H37:H52" si="6">B37/E37</f>
        <v>2.2774053627760251</v>
      </c>
    </row>
    <row r="38" spans="1:8" x14ac:dyDescent="0.2">
      <c r="A38" s="858">
        <v>1982</v>
      </c>
      <c r="B38" s="847">
        <f>'Allg_J&amp;S2'!B30</f>
        <v>11412</v>
      </c>
      <c r="C38" s="66">
        <f t="shared" ref="C38:C57" si="7">B38-B37</f>
        <v>-139</v>
      </c>
      <c r="D38" s="850">
        <f t="shared" ref="D38:D57" si="8">C38/B37</f>
        <v>-1.2033590165353649E-2</v>
      </c>
      <c r="E38" s="861">
        <v>5131</v>
      </c>
      <c r="F38" s="66">
        <f t="shared" si="5"/>
        <v>59</v>
      </c>
      <c r="G38" s="850">
        <f>F38/E37</f>
        <v>1.1632492113564669E-2</v>
      </c>
      <c r="H38" s="864">
        <f t="shared" si="6"/>
        <v>2.2241278503215747</v>
      </c>
    </row>
    <row r="39" spans="1:8" x14ac:dyDescent="0.2">
      <c r="A39" s="858">
        <v>1983</v>
      </c>
      <c r="B39" s="847">
        <f>'Allg_J&amp;S2'!B31</f>
        <v>11381</v>
      </c>
      <c r="C39" s="66">
        <f t="shared" si="7"/>
        <v>-31</v>
      </c>
      <c r="D39" s="850">
        <f t="shared" si="8"/>
        <v>-2.7164388363126535E-3</v>
      </c>
      <c r="E39" s="861">
        <v>5205</v>
      </c>
      <c r="F39" s="66">
        <f t="shared" si="5"/>
        <v>74</v>
      </c>
      <c r="G39" s="850">
        <f>F39/E38</f>
        <v>1.4422139933736113E-2</v>
      </c>
      <c r="H39" s="864">
        <f t="shared" si="6"/>
        <v>2.1865513928914506</v>
      </c>
    </row>
    <row r="40" spans="1:8" x14ac:dyDescent="0.2">
      <c r="A40" s="858">
        <v>1984</v>
      </c>
      <c r="B40" s="847">
        <f>'Allg_J&amp;S2'!B32</f>
        <v>11618</v>
      </c>
      <c r="C40" s="66">
        <f t="shared" si="7"/>
        <v>237</v>
      </c>
      <c r="D40" s="850">
        <f t="shared" si="8"/>
        <v>2.08241806519638E-2</v>
      </c>
      <c r="E40" s="861">
        <v>5350</v>
      </c>
      <c r="F40" s="66">
        <f t="shared" si="5"/>
        <v>145</v>
      </c>
      <c r="G40" s="850">
        <f t="shared" ref="G40:G55" si="9">F40/E39</f>
        <v>2.7857829010566763E-2</v>
      </c>
      <c r="H40" s="864">
        <f t="shared" si="6"/>
        <v>2.1715887850467288</v>
      </c>
    </row>
    <row r="41" spans="1:8" x14ac:dyDescent="0.2">
      <c r="A41" s="858">
        <v>1985</v>
      </c>
      <c r="B41" s="847">
        <f>'Allg_J&amp;S2'!B33</f>
        <v>11760</v>
      </c>
      <c r="C41" s="66">
        <f t="shared" si="7"/>
        <v>142</v>
      </c>
      <c r="D41" s="850">
        <f t="shared" si="8"/>
        <v>1.2222413496298847E-2</v>
      </c>
      <c r="E41" s="861">
        <v>5560</v>
      </c>
      <c r="F41" s="66">
        <f t="shared" si="5"/>
        <v>210</v>
      </c>
      <c r="G41" s="850">
        <f t="shared" si="9"/>
        <v>3.925233644859813E-2</v>
      </c>
      <c r="H41" s="864">
        <f t="shared" si="6"/>
        <v>2.1151079136690649</v>
      </c>
    </row>
    <row r="42" spans="1:8" x14ac:dyDescent="0.2">
      <c r="A42" s="858">
        <v>1986</v>
      </c>
      <c r="B42" s="847">
        <f>'Allg_J&amp;S2'!B34</f>
        <v>11723</v>
      </c>
      <c r="C42" s="66">
        <f t="shared" si="7"/>
        <v>-37</v>
      </c>
      <c r="D42" s="850">
        <f t="shared" si="8"/>
        <v>-3.1462585034013604E-3</v>
      </c>
      <c r="E42" s="861">
        <v>5603</v>
      </c>
      <c r="F42" s="66">
        <f t="shared" si="5"/>
        <v>43</v>
      </c>
      <c r="G42" s="850">
        <f t="shared" si="9"/>
        <v>7.7338129496402879E-3</v>
      </c>
      <c r="H42" s="864">
        <f t="shared" si="6"/>
        <v>2.0922719971443868</v>
      </c>
    </row>
    <row r="43" spans="1:8" x14ac:dyDescent="0.2">
      <c r="A43" s="858">
        <v>1987</v>
      </c>
      <c r="B43" s="847">
        <f>'Allg_J&amp;S2'!B35</f>
        <v>11750</v>
      </c>
      <c r="C43" s="66">
        <f t="shared" si="7"/>
        <v>27</v>
      </c>
      <c r="D43" s="850">
        <f t="shared" si="8"/>
        <v>2.3031647189286019E-3</v>
      </c>
      <c r="E43" s="861">
        <v>5657</v>
      </c>
      <c r="F43" s="66">
        <f t="shared" si="5"/>
        <v>54</v>
      </c>
      <c r="G43" s="850">
        <f t="shared" si="9"/>
        <v>9.6376940924504731E-3</v>
      </c>
      <c r="H43" s="864">
        <f t="shared" si="6"/>
        <v>2.0770726533498323</v>
      </c>
    </row>
    <row r="44" spans="1:8" x14ac:dyDescent="0.2">
      <c r="A44" s="858">
        <v>1988</v>
      </c>
      <c r="B44" s="847">
        <f>'Allg_J&amp;S2'!B36</f>
        <v>11730</v>
      </c>
      <c r="C44" s="66">
        <f t="shared" si="7"/>
        <v>-20</v>
      </c>
      <c r="D44" s="850">
        <f t="shared" si="8"/>
        <v>-1.7021276595744681E-3</v>
      </c>
      <c r="E44" s="861">
        <v>5684</v>
      </c>
      <c r="F44" s="66">
        <f t="shared" si="5"/>
        <v>27</v>
      </c>
      <c r="G44" s="850">
        <f t="shared" si="9"/>
        <v>4.772847799186848E-3</v>
      </c>
      <c r="H44" s="864">
        <f t="shared" si="6"/>
        <v>2.0636875439831104</v>
      </c>
    </row>
    <row r="45" spans="1:8" x14ac:dyDescent="0.2">
      <c r="A45" s="858">
        <v>1989</v>
      </c>
      <c r="B45" s="847">
        <f>'Allg_J&amp;S2'!B37</f>
        <v>11725</v>
      </c>
      <c r="C45" s="66">
        <f t="shared" si="7"/>
        <v>-5</v>
      </c>
      <c r="D45" s="850">
        <f t="shared" si="8"/>
        <v>-4.2625745950554135E-4</v>
      </c>
      <c r="E45" s="861">
        <v>5717</v>
      </c>
      <c r="F45" s="66">
        <f t="shared" si="5"/>
        <v>33</v>
      </c>
      <c r="G45" s="850">
        <f t="shared" si="9"/>
        <v>5.8057705840957076E-3</v>
      </c>
      <c r="H45" s="864">
        <f t="shared" si="6"/>
        <v>2.0509008221094982</v>
      </c>
    </row>
    <row r="46" spans="1:8" x14ac:dyDescent="0.2">
      <c r="A46" s="858">
        <v>1990</v>
      </c>
      <c r="B46" s="847">
        <f>'Allg_J&amp;S2'!B38</f>
        <v>11942</v>
      </c>
      <c r="C46" s="66">
        <f t="shared" si="7"/>
        <v>217</v>
      </c>
      <c r="D46" s="850">
        <f t="shared" si="8"/>
        <v>1.8507462686567163E-2</v>
      </c>
      <c r="E46" s="861">
        <v>5799</v>
      </c>
      <c r="F46" s="66">
        <f t="shared" si="5"/>
        <v>82</v>
      </c>
      <c r="G46" s="850">
        <f t="shared" si="9"/>
        <v>1.4343186986181564E-2</v>
      </c>
      <c r="H46" s="864">
        <f t="shared" si="6"/>
        <v>2.0593205725125023</v>
      </c>
    </row>
    <row r="47" spans="1:8" x14ac:dyDescent="0.2">
      <c r="A47" s="858">
        <v>1991</v>
      </c>
      <c r="B47" s="847">
        <f>'Allg_J&amp;S2'!B39</f>
        <v>12286</v>
      </c>
      <c r="C47" s="66">
        <f t="shared" si="7"/>
        <v>344</v>
      </c>
      <c r="D47" s="850">
        <f t="shared" si="8"/>
        <v>2.8805895159939709E-2</v>
      </c>
      <c r="E47" s="861">
        <v>5892</v>
      </c>
      <c r="F47" s="66">
        <f t="shared" si="5"/>
        <v>93</v>
      </c>
      <c r="G47" s="850">
        <f t="shared" si="9"/>
        <v>1.6037247801345061E-2</v>
      </c>
      <c r="H47" s="864">
        <f t="shared" si="6"/>
        <v>2.0852002715546503</v>
      </c>
    </row>
    <row r="48" spans="1:8" x14ac:dyDescent="0.2">
      <c r="A48" s="858">
        <v>1992</v>
      </c>
      <c r="B48" s="847">
        <f>'Allg_J&amp;S2'!B40</f>
        <v>12270</v>
      </c>
      <c r="C48" s="66">
        <f t="shared" si="7"/>
        <v>-16</v>
      </c>
      <c r="D48" s="850">
        <f t="shared" si="8"/>
        <v>-1.3022952954582451E-3</v>
      </c>
      <c r="E48" s="861">
        <v>5948</v>
      </c>
      <c r="F48" s="66">
        <f t="shared" si="5"/>
        <v>56</v>
      </c>
      <c r="G48" s="850">
        <f t="shared" si="9"/>
        <v>9.5044127630685669E-3</v>
      </c>
      <c r="H48" s="864">
        <f t="shared" si="6"/>
        <v>2.0628782784129118</v>
      </c>
    </row>
    <row r="49" spans="1:8" x14ac:dyDescent="0.2">
      <c r="A49" s="858">
        <v>1993</v>
      </c>
      <c r="B49" s="847">
        <f>'Allg_J&amp;S2'!B41</f>
        <v>12183</v>
      </c>
      <c r="C49" s="66">
        <f t="shared" si="7"/>
        <v>-87</v>
      </c>
      <c r="D49" s="850">
        <f t="shared" si="8"/>
        <v>-7.0904645476772615E-3</v>
      </c>
      <c r="E49" s="861">
        <v>5960</v>
      </c>
      <c r="F49" s="66">
        <f t="shared" ref="F49:F57" si="10">E49-E48</f>
        <v>12</v>
      </c>
      <c r="G49" s="850">
        <f t="shared" si="9"/>
        <v>2.0174848688634837E-3</v>
      </c>
      <c r="H49" s="864">
        <f t="shared" si="6"/>
        <v>2.0441275167785236</v>
      </c>
    </row>
    <row r="50" spans="1:8" x14ac:dyDescent="0.2">
      <c r="A50" s="858">
        <v>1994</v>
      </c>
      <c r="B50" s="847">
        <f>'Allg_J&amp;S2'!B42</f>
        <v>11714</v>
      </c>
      <c r="C50" s="66">
        <f t="shared" si="7"/>
        <v>-469</v>
      </c>
      <c r="D50" s="850">
        <f t="shared" si="8"/>
        <v>-3.8496265287695973E-2</v>
      </c>
      <c r="E50" s="861">
        <v>5985</v>
      </c>
      <c r="F50" s="66">
        <f t="shared" si="10"/>
        <v>25</v>
      </c>
      <c r="G50" s="850">
        <f t="shared" si="9"/>
        <v>4.1946308724832215E-3</v>
      </c>
      <c r="H50" s="864">
        <f t="shared" si="6"/>
        <v>1.9572263993316625</v>
      </c>
    </row>
    <row r="51" spans="1:8" x14ac:dyDescent="0.2">
      <c r="A51" s="858">
        <v>1995</v>
      </c>
      <c r="B51" s="847">
        <f>'Allg_J&amp;S2'!B43</f>
        <v>11677</v>
      </c>
      <c r="C51" s="66">
        <f t="shared" si="7"/>
        <v>-37</v>
      </c>
      <c r="D51" s="850">
        <f t="shared" si="8"/>
        <v>-3.1586136247225543E-3</v>
      </c>
      <c r="E51" s="861">
        <v>5995</v>
      </c>
      <c r="F51" s="66">
        <f t="shared" si="10"/>
        <v>10</v>
      </c>
      <c r="G51" s="850">
        <f t="shared" si="9"/>
        <v>1.6708437761069339E-3</v>
      </c>
      <c r="H51" s="864">
        <f t="shared" si="6"/>
        <v>1.9477898248540451</v>
      </c>
    </row>
    <row r="52" spans="1:8" x14ac:dyDescent="0.2">
      <c r="A52" s="858">
        <v>1996</v>
      </c>
      <c r="B52" s="847">
        <f>'Allg_J&amp;S2'!B44</f>
        <v>11406</v>
      </c>
      <c r="C52" s="66">
        <f t="shared" si="7"/>
        <v>-271</v>
      </c>
      <c r="D52" s="850">
        <f t="shared" si="8"/>
        <v>-2.3208015757471952E-2</v>
      </c>
      <c r="E52" s="861">
        <v>6009</v>
      </c>
      <c r="F52" s="66">
        <f t="shared" si="10"/>
        <v>14</v>
      </c>
      <c r="G52" s="850">
        <f t="shared" si="9"/>
        <v>2.3352793994995832E-3</v>
      </c>
      <c r="H52" s="864">
        <f t="shared" si="6"/>
        <v>1.8981527708437345</v>
      </c>
    </row>
    <row r="53" spans="1:8" x14ac:dyDescent="0.2">
      <c r="A53" s="858">
        <v>1997</v>
      </c>
      <c r="B53" s="847">
        <f>'Allg_J&amp;S2'!B45</f>
        <v>11437</v>
      </c>
      <c r="C53" s="66">
        <f t="shared" si="7"/>
        <v>31</v>
      </c>
      <c r="D53" s="850">
        <f t="shared" si="8"/>
        <v>2.7178677888830441E-3</v>
      </c>
      <c r="E53" s="861">
        <v>6062</v>
      </c>
      <c r="F53" s="66">
        <f t="shared" si="10"/>
        <v>53</v>
      </c>
      <c r="G53" s="850">
        <f t="shared" si="9"/>
        <v>8.8201031785654846E-3</v>
      </c>
      <c r="H53" s="864">
        <f>B53/E54</f>
        <v>1.8730756632820176</v>
      </c>
    </row>
    <row r="54" spans="1:8" x14ac:dyDescent="0.2">
      <c r="A54" s="858">
        <v>1998</v>
      </c>
      <c r="B54" s="847">
        <f>'Allg_J&amp;S2'!B46</f>
        <v>11480</v>
      </c>
      <c r="C54" s="66">
        <f t="shared" si="7"/>
        <v>43</v>
      </c>
      <c r="D54" s="850">
        <f t="shared" si="8"/>
        <v>3.7597272011891231E-3</v>
      </c>
      <c r="E54" s="861">
        <v>6106</v>
      </c>
      <c r="F54" s="66">
        <f t="shared" si="10"/>
        <v>44</v>
      </c>
      <c r="G54" s="850">
        <f t="shared" si="9"/>
        <v>7.2583305839656878E-3</v>
      </c>
      <c r="H54" s="864">
        <f t="shared" ref="H54:H59" si="11">B54/E54</f>
        <v>1.8801179168031446</v>
      </c>
    </row>
    <row r="55" spans="1:8" x14ac:dyDescent="0.2">
      <c r="A55" s="858">
        <v>1999</v>
      </c>
      <c r="B55" s="847">
        <f>'Allg_J&amp;S2'!B47</f>
        <v>11816</v>
      </c>
      <c r="C55" s="66">
        <f t="shared" si="7"/>
        <v>336</v>
      </c>
      <c r="D55" s="850">
        <f t="shared" si="8"/>
        <v>2.9268292682926831E-2</v>
      </c>
      <c r="E55" s="861">
        <v>6237</v>
      </c>
      <c r="F55" s="66">
        <f t="shared" si="10"/>
        <v>131</v>
      </c>
      <c r="G55" s="850">
        <f t="shared" si="9"/>
        <v>2.1454307238781525E-2</v>
      </c>
      <c r="H55" s="864">
        <f t="shared" si="11"/>
        <v>1.8945005611672279</v>
      </c>
    </row>
    <row r="56" spans="1:8" s="139" customFormat="1" ht="12" x14ac:dyDescent="0.2">
      <c r="A56" s="858">
        <v>2000</v>
      </c>
      <c r="B56" s="847">
        <f>'Allg_J&amp;S2'!B48</f>
        <v>12174</v>
      </c>
      <c r="C56" s="66">
        <f t="shared" si="7"/>
        <v>358</v>
      </c>
      <c r="D56" s="850">
        <f t="shared" si="8"/>
        <v>3.0297901150981719E-2</v>
      </c>
      <c r="E56" s="861">
        <v>6295</v>
      </c>
      <c r="F56" s="66">
        <f t="shared" si="10"/>
        <v>58</v>
      </c>
      <c r="G56" s="850">
        <f>F56/E55</f>
        <v>9.2993426326759658E-3</v>
      </c>
      <c r="H56" s="864">
        <f t="shared" si="11"/>
        <v>1.9339158061953932</v>
      </c>
    </row>
    <row r="57" spans="1:8" x14ac:dyDescent="0.2">
      <c r="A57" s="858">
        <v>2001</v>
      </c>
      <c r="B57" s="847">
        <f>'Allg_J&amp;S2'!B49</f>
        <v>12368</v>
      </c>
      <c r="C57" s="66">
        <f t="shared" si="7"/>
        <v>194</v>
      </c>
      <c r="D57" s="850">
        <f t="shared" si="8"/>
        <v>1.5935600459996715E-2</v>
      </c>
      <c r="E57" s="861">
        <v>6331</v>
      </c>
      <c r="F57" s="66">
        <f t="shared" si="10"/>
        <v>36</v>
      </c>
      <c r="G57" s="850">
        <f>F57/E56</f>
        <v>5.7188244638602063E-3</v>
      </c>
      <c r="H57" s="864">
        <f t="shared" si="11"/>
        <v>1.9535618385721054</v>
      </c>
    </row>
    <row r="58" spans="1:8" x14ac:dyDescent="0.2">
      <c r="A58" s="858">
        <v>2002</v>
      </c>
      <c r="B58" s="847">
        <f>'Allg_J&amp;S2'!B50</f>
        <v>12716</v>
      </c>
      <c r="C58" s="66">
        <f>B58-B57</f>
        <v>348</v>
      </c>
      <c r="D58" s="850">
        <f>C58/B57</f>
        <v>2.813712807244502E-2</v>
      </c>
      <c r="E58" s="861">
        <v>6385</v>
      </c>
      <c r="F58" s="66">
        <f>E58-E57</f>
        <v>54</v>
      </c>
      <c r="G58" s="850">
        <f>F58/E57</f>
        <v>8.5294582214500078E-3</v>
      </c>
      <c r="H58" s="864">
        <f t="shared" si="11"/>
        <v>1.9915426781519185</v>
      </c>
    </row>
    <row r="59" spans="1:8" ht="13.5" thickBot="1" x14ac:dyDescent="0.25">
      <c r="A59" s="859">
        <v>2003</v>
      </c>
      <c r="B59" s="856">
        <v>13128</v>
      </c>
      <c r="C59" s="853">
        <f>B59-B58</f>
        <v>412</v>
      </c>
      <c r="D59" s="854">
        <f>C59/B58</f>
        <v>3.240012582573136E-2</v>
      </c>
      <c r="E59" s="863">
        <v>6483</v>
      </c>
      <c r="F59" s="851">
        <f>E59-E58</f>
        <v>98</v>
      </c>
      <c r="G59" s="852">
        <f>F59/E58</f>
        <v>1.5348472983555208E-2</v>
      </c>
      <c r="H59" s="866">
        <f t="shared" si="11"/>
        <v>2.0249884312818138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6E8C1-788A-445C-9DAC-D6EB36EC3A7B}">
  <dimension ref="A2:AA51"/>
  <sheetViews>
    <sheetView workbookViewId="0">
      <selection activeCell="J25" sqref="J25:K25"/>
    </sheetView>
  </sheetViews>
  <sheetFormatPr baseColWidth="10" defaultRowHeight="12.75" x14ac:dyDescent="0.2"/>
  <sheetData>
    <row r="2" spans="1:27" ht="18" x14ac:dyDescent="0.25">
      <c r="A2" s="127" t="s">
        <v>142</v>
      </c>
    </row>
    <row r="3" spans="1:27" x14ac:dyDescent="0.2">
      <c r="A3" t="s">
        <v>143</v>
      </c>
      <c r="E3" s="13" t="s">
        <v>144</v>
      </c>
    </row>
    <row r="5" spans="1:27" x14ac:dyDescent="0.2">
      <c r="A5">
        <v>57</v>
      </c>
      <c r="B5">
        <v>58</v>
      </c>
      <c r="E5" s="132">
        <v>81</v>
      </c>
      <c r="F5" s="132">
        <v>82</v>
      </c>
      <c r="G5" s="132">
        <v>83</v>
      </c>
      <c r="H5" s="132">
        <v>84</v>
      </c>
      <c r="I5" s="132">
        <v>85</v>
      </c>
      <c r="J5" s="132">
        <v>86</v>
      </c>
      <c r="K5" s="132">
        <v>87</v>
      </c>
      <c r="L5" s="132">
        <v>88</v>
      </c>
      <c r="M5" s="132">
        <v>89</v>
      </c>
      <c r="N5" s="132">
        <v>90</v>
      </c>
      <c r="O5" s="132">
        <v>91</v>
      </c>
      <c r="P5" s="132">
        <v>92</v>
      </c>
      <c r="Q5" s="132">
        <v>93</v>
      </c>
      <c r="R5" s="132">
        <v>94</v>
      </c>
      <c r="S5" s="132">
        <v>95</v>
      </c>
      <c r="T5" s="132">
        <v>96</v>
      </c>
      <c r="U5" s="148">
        <v>97</v>
      </c>
      <c r="V5" s="148">
        <v>98</v>
      </c>
      <c r="W5" s="148">
        <v>99</v>
      </c>
      <c r="X5" s="321">
        <v>0</v>
      </c>
      <c r="Y5" s="321">
        <v>1</v>
      </c>
      <c r="Z5" s="321">
        <v>2</v>
      </c>
      <c r="AA5" s="321">
        <v>3</v>
      </c>
    </row>
    <row r="6" spans="1:27" x14ac:dyDescent="0.2">
      <c r="A6">
        <v>58</v>
      </c>
      <c r="B6">
        <v>50</v>
      </c>
      <c r="E6" s="128">
        <v>9</v>
      </c>
      <c r="F6" s="128">
        <v>4</v>
      </c>
      <c r="G6" s="128">
        <v>2</v>
      </c>
      <c r="H6" s="128">
        <v>11</v>
      </c>
      <c r="I6" s="128">
        <v>8</v>
      </c>
      <c r="J6" s="128">
        <v>5</v>
      </c>
      <c r="K6" s="128">
        <v>11</v>
      </c>
      <c r="L6" s="128">
        <v>9</v>
      </c>
      <c r="M6" s="128">
        <v>4</v>
      </c>
      <c r="N6" s="128">
        <v>6</v>
      </c>
      <c r="O6" s="128">
        <v>10</v>
      </c>
      <c r="P6" s="128">
        <v>4</v>
      </c>
      <c r="Q6" s="128">
        <v>6</v>
      </c>
      <c r="R6" s="128">
        <v>1</v>
      </c>
      <c r="S6" s="128">
        <v>4</v>
      </c>
      <c r="T6" s="145">
        <v>7</v>
      </c>
      <c r="U6" s="145">
        <v>8</v>
      </c>
      <c r="V6" s="145">
        <v>3</v>
      </c>
      <c r="W6" s="145">
        <v>3</v>
      </c>
      <c r="X6" s="145">
        <v>4</v>
      </c>
      <c r="Y6" s="145">
        <v>4</v>
      </c>
      <c r="Z6" s="145">
        <v>7</v>
      </c>
      <c r="AA6" s="145">
        <v>2</v>
      </c>
    </row>
    <row r="7" spans="1:27" x14ac:dyDescent="0.2">
      <c r="A7">
        <v>59</v>
      </c>
      <c r="B7">
        <v>60</v>
      </c>
    </row>
    <row r="8" spans="1:27" x14ac:dyDescent="0.2">
      <c r="A8">
        <v>60</v>
      </c>
      <c r="B8">
        <v>72</v>
      </c>
    </row>
    <row r="9" spans="1:27" x14ac:dyDescent="0.2">
      <c r="A9">
        <v>61</v>
      </c>
      <c r="B9">
        <v>54</v>
      </c>
    </row>
    <row r="10" spans="1:27" x14ac:dyDescent="0.2">
      <c r="A10">
        <v>62</v>
      </c>
      <c r="B10">
        <v>74</v>
      </c>
    </row>
    <row r="11" spans="1:27" ht="18" x14ac:dyDescent="0.25">
      <c r="A11">
        <v>63</v>
      </c>
      <c r="B11">
        <v>55</v>
      </c>
      <c r="E11" s="129" t="s">
        <v>145</v>
      </c>
    </row>
    <row r="12" spans="1:27" x14ac:dyDescent="0.2">
      <c r="A12">
        <v>64</v>
      </c>
      <c r="B12">
        <v>44</v>
      </c>
      <c r="D12" s="6"/>
      <c r="E12" s="6"/>
    </row>
    <row r="13" spans="1:27" x14ac:dyDescent="0.2">
      <c r="A13">
        <v>65</v>
      </c>
      <c r="B13">
        <v>37</v>
      </c>
      <c r="D13" s="6"/>
      <c r="E13" s="6"/>
      <c r="H13" s="132">
        <v>89</v>
      </c>
      <c r="I13" s="132">
        <v>90</v>
      </c>
      <c r="J13" s="132">
        <v>91</v>
      </c>
      <c r="K13" s="132">
        <v>92</v>
      </c>
      <c r="L13" s="132">
        <v>93</v>
      </c>
      <c r="M13" s="132">
        <v>94</v>
      </c>
      <c r="N13" s="121">
        <v>95</v>
      </c>
      <c r="O13" s="121">
        <v>96</v>
      </c>
      <c r="P13" s="243">
        <v>97</v>
      </c>
      <c r="Q13" s="243">
        <v>98</v>
      </c>
      <c r="R13" s="243">
        <v>99</v>
      </c>
      <c r="S13" s="322">
        <v>0</v>
      </c>
      <c r="T13" s="322">
        <v>1</v>
      </c>
      <c r="U13" s="322">
        <v>2</v>
      </c>
      <c r="V13" s="322">
        <v>3</v>
      </c>
      <c r="AA13" s="148"/>
    </row>
    <row r="14" spans="1:27" x14ac:dyDescent="0.2">
      <c r="A14">
        <v>66</v>
      </c>
      <c r="B14">
        <v>34</v>
      </c>
      <c r="D14" s="6"/>
      <c r="E14" s="6" t="s">
        <v>146</v>
      </c>
      <c r="H14" s="130">
        <v>6</v>
      </c>
      <c r="I14" s="130">
        <v>20</v>
      </c>
      <c r="J14" s="130">
        <v>52</v>
      </c>
      <c r="K14" s="130">
        <v>18</v>
      </c>
      <c r="L14" s="130">
        <v>19</v>
      </c>
      <c r="M14" s="130">
        <v>37</v>
      </c>
      <c r="N14" s="244">
        <v>11</v>
      </c>
      <c r="O14" s="244">
        <v>234</v>
      </c>
      <c r="P14" s="244">
        <v>16</v>
      </c>
      <c r="Q14" s="244">
        <v>41</v>
      </c>
      <c r="R14" s="244">
        <v>82</v>
      </c>
      <c r="S14" s="244">
        <v>86</v>
      </c>
      <c r="T14" s="244">
        <v>68</v>
      </c>
      <c r="U14" s="244">
        <v>81</v>
      </c>
      <c r="V14" s="244">
        <v>38</v>
      </c>
    </row>
    <row r="15" spans="1:27" x14ac:dyDescent="0.2">
      <c r="A15">
        <v>67</v>
      </c>
      <c r="B15">
        <v>40</v>
      </c>
      <c r="D15" s="6"/>
      <c r="E15" s="6" t="s">
        <v>147</v>
      </c>
      <c r="H15" s="131">
        <v>33</v>
      </c>
      <c r="I15" s="131">
        <v>82</v>
      </c>
      <c r="J15" s="131">
        <v>93</v>
      </c>
      <c r="K15" s="131">
        <v>56</v>
      </c>
      <c r="L15" s="131">
        <v>14</v>
      </c>
      <c r="M15" s="131">
        <v>25</v>
      </c>
      <c r="N15" s="131">
        <v>13</v>
      </c>
      <c r="O15" s="131">
        <v>14</v>
      </c>
      <c r="P15" s="131">
        <v>53</v>
      </c>
      <c r="Q15" s="131">
        <v>44</v>
      </c>
      <c r="R15" s="131">
        <v>131</v>
      </c>
      <c r="S15" s="131">
        <v>58</v>
      </c>
      <c r="T15" s="131">
        <v>36</v>
      </c>
      <c r="U15" s="131">
        <v>54</v>
      </c>
      <c r="V15" s="131">
        <v>98</v>
      </c>
    </row>
    <row r="16" spans="1:27" x14ac:dyDescent="0.2">
      <c r="A16">
        <v>68</v>
      </c>
      <c r="B16">
        <v>63</v>
      </c>
      <c r="D16" s="6"/>
      <c r="E16" s="6"/>
    </row>
    <row r="17" spans="1:10" x14ac:dyDescent="0.2">
      <c r="A17">
        <v>69</v>
      </c>
      <c r="B17">
        <v>64</v>
      </c>
    </row>
    <row r="18" spans="1:10" x14ac:dyDescent="0.2">
      <c r="A18">
        <v>70</v>
      </c>
      <c r="B18">
        <v>78</v>
      </c>
    </row>
    <row r="19" spans="1:10" x14ac:dyDescent="0.2">
      <c r="A19">
        <v>71</v>
      </c>
      <c r="B19">
        <v>81</v>
      </c>
    </row>
    <row r="20" spans="1:10" x14ac:dyDescent="0.2">
      <c r="A20">
        <v>72</v>
      </c>
      <c r="B20">
        <v>74</v>
      </c>
    </row>
    <row r="21" spans="1:10" x14ac:dyDescent="0.2">
      <c r="A21">
        <v>73</v>
      </c>
      <c r="B21">
        <v>70</v>
      </c>
      <c r="E21" s="13" t="s">
        <v>148</v>
      </c>
    </row>
    <row r="22" spans="1:10" x14ac:dyDescent="0.2">
      <c r="A22">
        <v>74</v>
      </c>
      <c r="B22">
        <v>60</v>
      </c>
      <c r="E22" t="s">
        <v>149</v>
      </c>
    </row>
    <row r="23" spans="1:10" x14ac:dyDescent="0.2">
      <c r="A23">
        <v>75</v>
      </c>
      <c r="B23">
        <v>54</v>
      </c>
      <c r="F23" t="s">
        <v>150</v>
      </c>
      <c r="G23" t="s">
        <v>151</v>
      </c>
    </row>
    <row r="24" spans="1:10" x14ac:dyDescent="0.2">
      <c r="A24">
        <v>76</v>
      </c>
      <c r="B24">
        <v>52</v>
      </c>
      <c r="E24" t="s">
        <v>155</v>
      </c>
      <c r="F24">
        <v>20</v>
      </c>
      <c r="G24">
        <v>34</v>
      </c>
    </row>
    <row r="25" spans="1:10" x14ac:dyDescent="0.2">
      <c r="A25">
        <v>77</v>
      </c>
      <c r="B25">
        <v>52</v>
      </c>
      <c r="E25" t="s">
        <v>156</v>
      </c>
      <c r="F25">
        <v>120</v>
      </c>
      <c r="G25">
        <v>70</v>
      </c>
    </row>
    <row r="26" spans="1:10" x14ac:dyDescent="0.2">
      <c r="A26">
        <v>78</v>
      </c>
      <c r="B26">
        <v>44</v>
      </c>
      <c r="E26" t="s">
        <v>157</v>
      </c>
      <c r="F26">
        <v>40</v>
      </c>
      <c r="G26">
        <v>25</v>
      </c>
    </row>
    <row r="27" spans="1:10" x14ac:dyDescent="0.2">
      <c r="A27">
        <v>79</v>
      </c>
      <c r="B27">
        <v>96</v>
      </c>
      <c r="E27" t="s">
        <v>541</v>
      </c>
      <c r="F27">
        <v>15</v>
      </c>
      <c r="G27">
        <v>25</v>
      </c>
    </row>
    <row r="28" spans="1:10" x14ac:dyDescent="0.2">
      <c r="A28">
        <v>80</v>
      </c>
      <c r="B28">
        <v>97</v>
      </c>
      <c r="E28" s="646">
        <v>0.5</v>
      </c>
      <c r="F28">
        <v>38</v>
      </c>
      <c r="G28">
        <v>5</v>
      </c>
    </row>
    <row r="29" spans="1:10" x14ac:dyDescent="0.2">
      <c r="A29">
        <v>81</v>
      </c>
      <c r="B29">
        <v>90</v>
      </c>
      <c r="E29" s="646">
        <v>0.66666666666666663</v>
      </c>
      <c r="F29">
        <v>70</v>
      </c>
      <c r="G29">
        <v>37</v>
      </c>
    </row>
    <row r="30" spans="1:10" x14ac:dyDescent="0.2">
      <c r="A30">
        <v>82</v>
      </c>
      <c r="B30">
        <v>91</v>
      </c>
    </row>
    <row r="31" spans="1:10" x14ac:dyDescent="0.2">
      <c r="A31">
        <v>83</v>
      </c>
      <c r="B31">
        <v>92</v>
      </c>
      <c r="J31" s="645"/>
    </row>
    <row r="32" spans="1:10" x14ac:dyDescent="0.2">
      <c r="A32">
        <v>84</v>
      </c>
      <c r="B32">
        <v>120</v>
      </c>
    </row>
    <row r="33" spans="1:6" x14ac:dyDescent="0.2">
      <c r="A33">
        <v>85</v>
      </c>
      <c r="B33">
        <v>138</v>
      </c>
      <c r="E33" t="s">
        <v>158</v>
      </c>
    </row>
    <row r="34" spans="1:6" x14ac:dyDescent="0.2">
      <c r="A34">
        <v>86</v>
      </c>
      <c r="B34">
        <v>147</v>
      </c>
      <c r="E34" t="s">
        <v>155</v>
      </c>
      <c r="F34">
        <v>59</v>
      </c>
    </row>
    <row r="35" spans="1:6" x14ac:dyDescent="0.2">
      <c r="A35">
        <v>87</v>
      </c>
      <c r="B35">
        <v>118</v>
      </c>
      <c r="E35" t="s">
        <v>156</v>
      </c>
      <c r="F35">
        <v>100</v>
      </c>
    </row>
    <row r="36" spans="1:6" x14ac:dyDescent="0.2">
      <c r="A36">
        <v>88</v>
      </c>
      <c r="B36">
        <v>104</v>
      </c>
      <c r="E36" t="s">
        <v>157</v>
      </c>
      <c r="F36">
        <v>67</v>
      </c>
    </row>
    <row r="37" spans="1:6" x14ac:dyDescent="0.2">
      <c r="A37">
        <v>89</v>
      </c>
      <c r="B37">
        <v>130</v>
      </c>
      <c r="E37" t="s">
        <v>541</v>
      </c>
      <c r="F37">
        <v>50</v>
      </c>
    </row>
    <row r="38" spans="1:6" x14ac:dyDescent="0.2">
      <c r="A38">
        <v>90</v>
      </c>
      <c r="B38">
        <v>128</v>
      </c>
      <c r="E38" s="646">
        <v>0.5</v>
      </c>
      <c r="F38">
        <v>53</v>
      </c>
    </row>
    <row r="39" spans="1:6" x14ac:dyDescent="0.2">
      <c r="A39">
        <v>91</v>
      </c>
      <c r="B39">
        <v>113</v>
      </c>
      <c r="E39" s="646">
        <v>0.66666666666666663</v>
      </c>
      <c r="F39">
        <v>52</v>
      </c>
    </row>
    <row r="40" spans="1:6" x14ac:dyDescent="0.2">
      <c r="A40">
        <v>92</v>
      </c>
      <c r="B40">
        <v>112</v>
      </c>
    </row>
    <row r="41" spans="1:6" x14ac:dyDescent="0.2">
      <c r="A41">
        <v>93</v>
      </c>
      <c r="B41">
        <v>112</v>
      </c>
    </row>
    <row r="42" spans="1:6" x14ac:dyDescent="0.2">
      <c r="A42">
        <v>94</v>
      </c>
      <c r="B42">
        <v>118</v>
      </c>
    </row>
    <row r="43" spans="1:6" x14ac:dyDescent="0.2">
      <c r="A43">
        <v>95</v>
      </c>
      <c r="B43">
        <v>147</v>
      </c>
    </row>
    <row r="44" spans="1:6" x14ac:dyDescent="0.2">
      <c r="A44">
        <v>96</v>
      </c>
      <c r="B44">
        <v>145</v>
      </c>
    </row>
    <row r="45" spans="1:6" x14ac:dyDescent="0.2">
      <c r="A45">
        <v>97</v>
      </c>
      <c r="B45">
        <v>115</v>
      </c>
    </row>
    <row r="46" spans="1:6" x14ac:dyDescent="0.2">
      <c r="A46">
        <v>98</v>
      </c>
      <c r="B46">
        <v>143</v>
      </c>
    </row>
    <row r="47" spans="1:6" x14ac:dyDescent="0.2">
      <c r="A47">
        <v>99</v>
      </c>
      <c r="B47">
        <v>121</v>
      </c>
    </row>
    <row r="48" spans="1:6" x14ac:dyDescent="0.2">
      <c r="A48" s="319">
        <v>0</v>
      </c>
      <c r="B48">
        <v>125</v>
      </c>
    </row>
    <row r="49" spans="1:2" x14ac:dyDescent="0.2">
      <c r="A49" s="319">
        <v>1</v>
      </c>
      <c r="B49">
        <v>92</v>
      </c>
    </row>
    <row r="50" spans="1:2" x14ac:dyDescent="0.2">
      <c r="A50" s="319">
        <v>2</v>
      </c>
      <c r="B50">
        <v>110</v>
      </c>
    </row>
    <row r="51" spans="1:2" x14ac:dyDescent="0.2">
      <c r="A51" s="319">
        <v>3</v>
      </c>
      <c r="B51">
        <v>114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95B66-0F68-411A-B657-ED3F6BDFEBEB}">
  <dimension ref="A1:H56"/>
  <sheetViews>
    <sheetView topLeftCell="A25" workbookViewId="0">
      <selection activeCell="J25" sqref="J25:K25"/>
    </sheetView>
  </sheetViews>
  <sheetFormatPr baseColWidth="10" defaultRowHeight="12.75" x14ac:dyDescent="0.2"/>
  <cols>
    <col min="4" max="4" width="15.140625" customWidth="1"/>
    <col min="5" max="5" width="12.5703125" customWidth="1"/>
    <col min="8" max="8" width="15.7109375" customWidth="1"/>
  </cols>
  <sheetData>
    <row r="1" spans="1:8" x14ac:dyDescent="0.2">
      <c r="B1" t="s">
        <v>0</v>
      </c>
      <c r="C1" t="s">
        <v>1</v>
      </c>
      <c r="D1" t="s">
        <v>2</v>
      </c>
      <c r="E1" t="s">
        <v>3</v>
      </c>
      <c r="H1" t="s">
        <v>2</v>
      </c>
    </row>
    <row r="2" spans="1:8" x14ac:dyDescent="0.2">
      <c r="A2" s="65"/>
      <c r="B2" s="66"/>
      <c r="C2" s="66"/>
      <c r="D2" s="230"/>
      <c r="H2" s="96"/>
    </row>
    <row r="3" spans="1:8" x14ac:dyDescent="0.2">
      <c r="A3" s="65">
        <v>1953</v>
      </c>
      <c r="B3" s="66">
        <v>4545</v>
      </c>
      <c r="C3" s="66">
        <f>'Bau1'!E9</f>
        <v>1277</v>
      </c>
      <c r="D3" s="230"/>
      <c r="H3" s="96"/>
    </row>
    <row r="4" spans="1:8" x14ac:dyDescent="0.2">
      <c r="A4" s="65">
        <v>1954</v>
      </c>
      <c r="B4" s="66">
        <v>5306</v>
      </c>
      <c r="C4" s="66">
        <f>'Bau1'!E10</f>
        <v>1577</v>
      </c>
      <c r="D4" s="230"/>
      <c r="H4" s="96"/>
    </row>
    <row r="5" spans="1:8" x14ac:dyDescent="0.2">
      <c r="A5" s="65">
        <v>1955</v>
      </c>
      <c r="B5" s="66">
        <v>5649</v>
      </c>
      <c r="C5" s="66">
        <f>'Bau1'!E11</f>
        <v>1785</v>
      </c>
      <c r="D5" s="230"/>
      <c r="H5" s="96"/>
    </row>
    <row r="6" spans="1:8" x14ac:dyDescent="0.2">
      <c r="A6" s="65">
        <v>1956</v>
      </c>
      <c r="B6" s="66">
        <v>6128</v>
      </c>
      <c r="C6" s="66">
        <f>'Bau1'!E12</f>
        <v>1910</v>
      </c>
      <c r="D6" s="230"/>
      <c r="E6" s="231">
        <v>258</v>
      </c>
      <c r="H6" s="96"/>
    </row>
    <row r="7" spans="1:8" x14ac:dyDescent="0.2">
      <c r="A7" s="65">
        <v>1957</v>
      </c>
      <c r="B7" s="66">
        <f>'Allg_J&amp;S2'!B5</f>
        <v>6566</v>
      </c>
      <c r="C7" s="66">
        <f>'Bau1'!E13</f>
        <v>2020</v>
      </c>
      <c r="D7" s="230"/>
      <c r="E7">
        <v>267</v>
      </c>
      <c r="H7" s="96"/>
    </row>
    <row r="8" spans="1:8" x14ac:dyDescent="0.2">
      <c r="A8" s="65">
        <v>1958</v>
      </c>
      <c r="B8" s="66">
        <f>'Allg_J&amp;S2'!B6</f>
        <v>6839</v>
      </c>
      <c r="C8" s="66">
        <f>'Bau1'!E14</f>
        <v>2126</v>
      </c>
      <c r="D8" s="230"/>
      <c r="E8">
        <v>276</v>
      </c>
      <c r="H8" s="96"/>
    </row>
    <row r="9" spans="1:8" x14ac:dyDescent="0.2">
      <c r="A9" s="65">
        <v>1959</v>
      </c>
      <c r="B9" s="66">
        <f>'Allg_J&amp;S2'!B7</f>
        <v>7244</v>
      </c>
      <c r="C9" s="66">
        <f>'Bau1'!E15</f>
        <v>2206</v>
      </c>
      <c r="D9" s="230"/>
      <c r="E9">
        <v>285</v>
      </c>
      <c r="H9" s="96"/>
    </row>
    <row r="10" spans="1:8" x14ac:dyDescent="0.2">
      <c r="A10" s="65">
        <v>1960</v>
      </c>
      <c r="B10" s="66">
        <f>'Allg_J&amp;S2'!B8</f>
        <v>7692</v>
      </c>
      <c r="C10" s="66">
        <f>'Bau1'!E16</f>
        <v>2431</v>
      </c>
      <c r="D10" s="230"/>
      <c r="E10">
        <v>294</v>
      </c>
      <c r="H10" s="96"/>
    </row>
    <row r="11" spans="1:8" x14ac:dyDescent="0.2">
      <c r="A11" s="65">
        <v>1961</v>
      </c>
      <c r="B11" s="66">
        <f>'Allg_J&amp;S2'!B9</f>
        <v>7996</v>
      </c>
      <c r="C11" s="66">
        <f>'Bau1'!E17</f>
        <v>2674</v>
      </c>
      <c r="D11" s="230"/>
      <c r="E11">
        <v>303</v>
      </c>
      <c r="H11" s="96"/>
    </row>
    <row r="12" spans="1:8" x14ac:dyDescent="0.2">
      <c r="A12" s="65">
        <v>1962</v>
      </c>
      <c r="B12" s="66">
        <f>'Allg_J&amp;S2'!B10</f>
        <v>8439</v>
      </c>
      <c r="C12" s="66">
        <f>'Bau1'!E18</f>
        <v>2791</v>
      </c>
      <c r="D12" s="230"/>
      <c r="E12">
        <v>312</v>
      </c>
      <c r="H12" s="96"/>
    </row>
    <row r="13" spans="1:8" x14ac:dyDescent="0.2">
      <c r="A13" s="65">
        <v>1963</v>
      </c>
      <c r="B13" s="66">
        <f>'Allg_J&amp;S2'!B11</f>
        <v>8959</v>
      </c>
      <c r="C13" s="66">
        <f>'Bau1'!E19</f>
        <v>2974</v>
      </c>
      <c r="D13" s="230"/>
      <c r="E13">
        <v>321</v>
      </c>
      <c r="H13" s="96"/>
    </row>
    <row r="14" spans="1:8" x14ac:dyDescent="0.2">
      <c r="A14" s="65">
        <v>1964</v>
      </c>
      <c r="B14" s="66">
        <f>'Allg_J&amp;S2'!B12</f>
        <v>9148</v>
      </c>
      <c r="C14" s="66">
        <f>'Bau1'!E20</f>
        <v>3100</v>
      </c>
      <c r="D14" s="230"/>
      <c r="E14">
        <v>330</v>
      </c>
      <c r="H14" s="96"/>
    </row>
    <row r="15" spans="1:8" x14ac:dyDescent="0.2">
      <c r="A15" s="65">
        <v>1965</v>
      </c>
      <c r="B15" s="66">
        <f>'Allg_J&amp;S2'!B13</f>
        <v>9249</v>
      </c>
      <c r="C15" s="66">
        <f>'Bau1'!E21</f>
        <v>3250</v>
      </c>
      <c r="D15" s="230"/>
      <c r="E15">
        <v>339</v>
      </c>
      <c r="H15" s="96"/>
    </row>
    <row r="16" spans="1:8" x14ac:dyDescent="0.2">
      <c r="A16" s="65">
        <v>1966</v>
      </c>
      <c r="B16" s="66">
        <f>'Allg_J&amp;S2'!B14</f>
        <v>9666</v>
      </c>
      <c r="C16" s="66">
        <f>'Bau1'!E22</f>
        <v>3580</v>
      </c>
      <c r="D16" s="230"/>
      <c r="E16" s="231">
        <v>348</v>
      </c>
      <c r="H16" s="96"/>
    </row>
    <row r="17" spans="1:8" x14ac:dyDescent="0.2">
      <c r="A17" s="65">
        <v>1967</v>
      </c>
      <c r="B17" s="66">
        <f>'Allg_J&amp;S2'!B15</f>
        <v>9928</v>
      </c>
      <c r="C17" s="66">
        <f>'Bau1'!E23</f>
        <v>3730</v>
      </c>
      <c r="D17" s="230"/>
      <c r="E17">
        <v>354</v>
      </c>
      <c r="H17" s="96"/>
    </row>
    <row r="18" spans="1:8" x14ac:dyDescent="0.2">
      <c r="A18" s="65">
        <v>1968</v>
      </c>
      <c r="B18" s="66">
        <f>'Allg_J&amp;S2'!B16</f>
        <v>10178</v>
      </c>
      <c r="C18" s="66">
        <f>'Bau1'!E24</f>
        <v>3960</v>
      </c>
      <c r="D18" s="230"/>
      <c r="E18">
        <v>359</v>
      </c>
      <c r="H18" s="96"/>
    </row>
    <row r="19" spans="1:8" x14ac:dyDescent="0.2">
      <c r="A19" s="65">
        <v>1969</v>
      </c>
      <c r="B19" s="66">
        <f>'Allg_J&amp;S2'!B17</f>
        <v>10717</v>
      </c>
      <c r="C19" s="66">
        <f>'Bau1'!E25</f>
        <v>4190</v>
      </c>
      <c r="D19" s="230"/>
      <c r="E19">
        <v>365</v>
      </c>
      <c r="H19" s="96"/>
    </row>
    <row r="20" spans="1:8" x14ac:dyDescent="0.2">
      <c r="A20" s="65">
        <v>1970</v>
      </c>
      <c r="B20" s="66">
        <f>'Allg_J&amp;S2'!B18</f>
        <v>11115</v>
      </c>
      <c r="C20" s="66">
        <f>'Bau1'!E26</f>
        <v>4470</v>
      </c>
      <c r="D20" s="230"/>
      <c r="E20">
        <v>371</v>
      </c>
      <c r="H20" s="96"/>
    </row>
    <row r="21" spans="1:8" x14ac:dyDescent="0.2">
      <c r="A21" s="65">
        <v>1971</v>
      </c>
      <c r="B21" s="66">
        <f>'Allg_J&amp;S2'!B19</f>
        <v>12073</v>
      </c>
      <c r="C21" s="66">
        <f>'Bau1'!E27</f>
        <v>4700</v>
      </c>
      <c r="D21" s="230">
        <f t="shared" ref="D21:D51" si="0">H21/10000</f>
        <v>528.55330000000004</v>
      </c>
      <c r="E21">
        <v>377</v>
      </c>
      <c r="H21" s="96">
        <v>5285533</v>
      </c>
    </row>
    <row r="22" spans="1:8" x14ac:dyDescent="0.2">
      <c r="A22" s="65">
        <v>1972</v>
      </c>
      <c r="B22" s="66">
        <f>'Allg_J&amp;S2'!B20</f>
        <v>12650</v>
      </c>
      <c r="C22" s="66">
        <f>'Bau1'!E28</f>
        <v>4900</v>
      </c>
      <c r="D22" s="230">
        <f t="shared" si="0"/>
        <v>675.3981</v>
      </c>
      <c r="E22">
        <v>382</v>
      </c>
      <c r="H22" s="96">
        <v>6753981</v>
      </c>
    </row>
    <row r="23" spans="1:8" x14ac:dyDescent="0.2">
      <c r="A23" s="65">
        <v>1973</v>
      </c>
      <c r="B23" s="66">
        <f>'Allg_J&amp;S2'!B21</f>
        <v>12667</v>
      </c>
      <c r="C23" s="66">
        <f>'Bau1'!E29</f>
        <v>5150</v>
      </c>
      <c r="D23" s="230">
        <f t="shared" si="0"/>
        <v>848.48090000000002</v>
      </c>
      <c r="E23">
        <v>388</v>
      </c>
      <c r="H23" s="96">
        <v>8484809</v>
      </c>
    </row>
    <row r="24" spans="1:8" x14ac:dyDescent="0.2">
      <c r="A24" s="65">
        <v>1974</v>
      </c>
      <c r="B24" s="66">
        <f>'Allg_J&amp;S2'!B22</f>
        <v>11877</v>
      </c>
      <c r="C24" s="357">
        <v>5150</v>
      </c>
      <c r="D24" s="230">
        <f t="shared" si="0"/>
        <v>1124.3775000000001</v>
      </c>
      <c r="E24">
        <v>394</v>
      </c>
      <c r="H24" s="96">
        <v>11243775</v>
      </c>
    </row>
    <row r="25" spans="1:8" x14ac:dyDescent="0.2">
      <c r="A25" s="65">
        <v>1975</v>
      </c>
      <c r="B25" s="66">
        <f>'Allg_J&amp;S2'!B23</f>
        <v>11475</v>
      </c>
      <c r="C25" s="357">
        <v>5150</v>
      </c>
      <c r="D25" s="230">
        <f t="shared" si="0"/>
        <v>1308.7846</v>
      </c>
      <c r="E25">
        <v>399</v>
      </c>
      <c r="H25" s="96">
        <v>13087846</v>
      </c>
    </row>
    <row r="26" spans="1:8" x14ac:dyDescent="0.2">
      <c r="A26" s="65">
        <v>1976</v>
      </c>
      <c r="B26" s="66">
        <f>'Allg_J&amp;S2'!B24</f>
        <v>11591</v>
      </c>
      <c r="C26" s="357">
        <v>5150</v>
      </c>
      <c r="D26" s="230">
        <f t="shared" si="0"/>
        <v>1345.1451999999999</v>
      </c>
      <c r="E26" s="231">
        <v>405</v>
      </c>
      <c r="H26" s="96">
        <v>13451452</v>
      </c>
    </row>
    <row r="27" spans="1:8" x14ac:dyDescent="0.2">
      <c r="A27" s="65">
        <v>1977</v>
      </c>
      <c r="B27" s="66">
        <f>'Allg_J&amp;S2'!B25</f>
        <v>11518</v>
      </c>
      <c r="C27" s="357">
        <v>5150</v>
      </c>
      <c r="D27" s="230">
        <f t="shared" si="0"/>
        <v>1325.8115</v>
      </c>
      <c r="E27">
        <v>437</v>
      </c>
      <c r="H27" s="96">
        <v>13258115</v>
      </c>
    </row>
    <row r="28" spans="1:8" x14ac:dyDescent="0.2">
      <c r="A28" s="65">
        <v>1978</v>
      </c>
      <c r="B28" s="66">
        <f>'Allg_J&amp;S2'!B26</f>
        <v>11456</v>
      </c>
      <c r="C28" s="357">
        <v>5150</v>
      </c>
      <c r="D28" s="230">
        <f t="shared" si="0"/>
        <v>1336.5884000000001</v>
      </c>
      <c r="E28">
        <v>469</v>
      </c>
      <c r="H28" s="96">
        <v>13365884</v>
      </c>
    </row>
    <row r="29" spans="1:8" x14ac:dyDescent="0.2">
      <c r="A29" s="65">
        <v>1979</v>
      </c>
      <c r="B29" s="66">
        <f>'Allg_J&amp;S2'!B27</f>
        <v>11422</v>
      </c>
      <c r="C29" s="357">
        <v>5150</v>
      </c>
      <c r="D29" s="230">
        <f t="shared" si="0"/>
        <v>1362.1902</v>
      </c>
      <c r="E29">
        <v>501</v>
      </c>
      <c r="H29" s="96">
        <v>13621902</v>
      </c>
    </row>
    <row r="30" spans="1:8" x14ac:dyDescent="0.2">
      <c r="A30" s="65">
        <v>1980</v>
      </c>
      <c r="B30" s="66">
        <f>'Allg_J&amp;S2'!B28</f>
        <v>11403</v>
      </c>
      <c r="C30" s="66">
        <f>'Bau1'!E35</f>
        <v>5150</v>
      </c>
      <c r="D30" s="230">
        <f t="shared" si="0"/>
        <v>1415.8887999999999</v>
      </c>
      <c r="E30">
        <v>534</v>
      </c>
      <c r="H30" s="96">
        <v>14158888</v>
      </c>
    </row>
    <row r="31" spans="1:8" x14ac:dyDescent="0.2">
      <c r="A31" s="65">
        <v>1981</v>
      </c>
      <c r="B31" s="66">
        <f>'Allg_J&amp;S2'!B29</f>
        <v>11551</v>
      </c>
      <c r="C31" s="66">
        <f>'Bau1'!E37</f>
        <v>5072</v>
      </c>
      <c r="D31" s="230">
        <f t="shared" si="0"/>
        <v>1476.2294999999999</v>
      </c>
      <c r="E31">
        <v>566</v>
      </c>
      <c r="H31" s="96">
        <v>14762295</v>
      </c>
    </row>
    <row r="32" spans="1:8" x14ac:dyDescent="0.2">
      <c r="A32" s="65">
        <v>1982</v>
      </c>
      <c r="B32" s="66">
        <f>'Allg_J&amp;S2'!B30</f>
        <v>11412</v>
      </c>
      <c r="C32" s="66">
        <f>'Bau1'!E38</f>
        <v>5131</v>
      </c>
      <c r="D32" s="230">
        <f t="shared" si="0"/>
        <v>1540.7375</v>
      </c>
      <c r="E32">
        <v>598</v>
      </c>
      <c r="H32" s="96">
        <v>15407375</v>
      </c>
    </row>
    <row r="33" spans="1:8" x14ac:dyDescent="0.2">
      <c r="A33" s="65">
        <v>1983</v>
      </c>
      <c r="B33" s="66">
        <f>'Allg_J&amp;S2'!B31</f>
        <v>11381</v>
      </c>
      <c r="C33" s="66">
        <f>'Bau1'!E39</f>
        <v>5205</v>
      </c>
      <c r="D33" s="230">
        <f t="shared" si="0"/>
        <v>1695.5350000000001</v>
      </c>
      <c r="E33">
        <v>630</v>
      </c>
      <c r="H33" s="96">
        <v>16955350</v>
      </c>
    </row>
    <row r="34" spans="1:8" x14ac:dyDescent="0.2">
      <c r="A34" s="65">
        <v>1984</v>
      </c>
      <c r="B34" s="66">
        <f>'Allg_J&amp;S2'!B32</f>
        <v>11618</v>
      </c>
      <c r="C34" s="66">
        <f>'Bau1'!E40</f>
        <v>5350</v>
      </c>
      <c r="D34" s="230">
        <f t="shared" si="0"/>
        <v>1674.0446999999999</v>
      </c>
      <c r="E34">
        <v>663</v>
      </c>
      <c r="H34" s="96">
        <v>16740447</v>
      </c>
    </row>
    <row r="35" spans="1:8" x14ac:dyDescent="0.2">
      <c r="A35" s="65">
        <v>1985</v>
      </c>
      <c r="B35" s="66">
        <f>'Allg_J&amp;S2'!B33</f>
        <v>11760</v>
      </c>
      <c r="C35" s="66">
        <f>'Bau1'!E41</f>
        <v>5560</v>
      </c>
      <c r="D35" s="230">
        <f t="shared" si="0"/>
        <v>1748.944</v>
      </c>
      <c r="E35">
        <v>695</v>
      </c>
      <c r="H35" s="96">
        <v>17489440</v>
      </c>
    </row>
    <row r="36" spans="1:8" x14ac:dyDescent="0.2">
      <c r="A36" s="65">
        <v>1986</v>
      </c>
      <c r="B36" s="66">
        <f>'Allg_J&amp;S2'!B34</f>
        <v>11723</v>
      </c>
      <c r="C36" s="66">
        <f>'Bau1'!E42</f>
        <v>5603</v>
      </c>
      <c r="D36" s="230">
        <f t="shared" si="0"/>
        <v>1957.9771000000001</v>
      </c>
      <c r="E36" s="231">
        <v>727</v>
      </c>
      <c r="H36" s="96">
        <v>19579771</v>
      </c>
    </row>
    <row r="37" spans="1:8" x14ac:dyDescent="0.2">
      <c r="A37" s="65">
        <v>1987</v>
      </c>
      <c r="B37" s="66">
        <f>'Allg_J&amp;S2'!B35</f>
        <v>11750</v>
      </c>
      <c r="C37" s="66">
        <f>'Bau1'!E43</f>
        <v>5657</v>
      </c>
      <c r="D37" s="230">
        <f t="shared" si="0"/>
        <v>2133.2285999999999</v>
      </c>
      <c r="E37">
        <v>753</v>
      </c>
      <c r="H37" s="96">
        <v>21332286</v>
      </c>
    </row>
    <row r="38" spans="1:8" x14ac:dyDescent="0.2">
      <c r="A38" s="65">
        <v>1988</v>
      </c>
      <c r="B38" s="66">
        <f>'Allg_J&amp;S2'!B36</f>
        <v>11730</v>
      </c>
      <c r="C38" s="66">
        <f>'Bau1'!E44</f>
        <v>5684</v>
      </c>
      <c r="D38" s="230">
        <f t="shared" si="0"/>
        <v>2227.3020000000001</v>
      </c>
      <c r="E38">
        <v>780</v>
      </c>
      <c r="H38" s="96">
        <v>22273020</v>
      </c>
    </row>
    <row r="39" spans="1:8" x14ac:dyDescent="0.2">
      <c r="A39" s="65">
        <v>1989</v>
      </c>
      <c r="B39" s="66">
        <f>'Allg_J&amp;S2'!B37</f>
        <v>11725</v>
      </c>
      <c r="C39" s="66">
        <f>'Bau1'!E45</f>
        <v>5717</v>
      </c>
      <c r="D39" s="230">
        <f t="shared" si="0"/>
        <v>2331.5698000000002</v>
      </c>
      <c r="E39">
        <v>806</v>
      </c>
      <c r="H39" s="96">
        <v>23315698</v>
      </c>
    </row>
    <row r="40" spans="1:8" x14ac:dyDescent="0.2">
      <c r="A40" s="65">
        <v>1990</v>
      </c>
      <c r="B40" s="66">
        <f>'Allg_J&amp;S2'!B38</f>
        <v>11942</v>
      </c>
      <c r="C40" s="66">
        <f>'Bau1'!E46</f>
        <v>5799</v>
      </c>
      <c r="D40" s="230">
        <f t="shared" si="0"/>
        <v>2586.3618999999999</v>
      </c>
      <c r="E40">
        <v>832</v>
      </c>
      <c r="H40" s="96">
        <v>25863619</v>
      </c>
    </row>
    <row r="41" spans="1:8" x14ac:dyDescent="0.2">
      <c r="A41" s="65">
        <v>1991</v>
      </c>
      <c r="B41" s="66">
        <f>'Allg_J&amp;S2'!B39</f>
        <v>12286</v>
      </c>
      <c r="C41" s="66">
        <f>'Bau1'!E47</f>
        <v>5892</v>
      </c>
      <c r="D41" s="230">
        <f t="shared" si="0"/>
        <v>2823.8343</v>
      </c>
      <c r="E41">
        <v>858</v>
      </c>
      <c r="H41" s="96">
        <v>28238343</v>
      </c>
    </row>
    <row r="42" spans="1:8" x14ac:dyDescent="0.2">
      <c r="A42" s="65">
        <v>1992</v>
      </c>
      <c r="B42" s="66">
        <f>'Allg_J&amp;S2'!B40</f>
        <v>12270</v>
      </c>
      <c r="C42" s="66">
        <f>'Bau1'!E48</f>
        <v>5948</v>
      </c>
      <c r="D42" s="230">
        <f t="shared" si="0"/>
        <v>3067.9666999999999</v>
      </c>
      <c r="E42" s="231">
        <v>885</v>
      </c>
      <c r="H42" s="96">
        <v>30679667</v>
      </c>
    </row>
    <row r="43" spans="1:8" x14ac:dyDescent="0.2">
      <c r="A43" s="65">
        <v>1993</v>
      </c>
      <c r="B43" s="66">
        <f>'Allg_J&amp;S2'!B41</f>
        <v>12183</v>
      </c>
      <c r="C43" s="66">
        <f>'Bau1'!E49</f>
        <v>5960</v>
      </c>
      <c r="D43" s="230">
        <f t="shared" si="0"/>
        <v>3127.2999</v>
      </c>
      <c r="E43">
        <v>885</v>
      </c>
      <c r="H43" s="96">
        <v>31272999</v>
      </c>
    </row>
    <row r="44" spans="1:8" x14ac:dyDescent="0.2">
      <c r="A44" s="65">
        <v>1994</v>
      </c>
      <c r="B44" s="66">
        <f>'Allg_J&amp;S2'!B42</f>
        <v>11714</v>
      </c>
      <c r="C44" s="66">
        <f>'Bau1'!E50</f>
        <v>5985</v>
      </c>
      <c r="D44" s="230">
        <f t="shared" si="0"/>
        <v>3120.1972999999998</v>
      </c>
      <c r="E44">
        <v>885</v>
      </c>
      <c r="H44" s="96">
        <v>31201973</v>
      </c>
    </row>
    <row r="45" spans="1:8" x14ac:dyDescent="0.2">
      <c r="A45" s="65">
        <v>1995</v>
      </c>
      <c r="B45" s="66">
        <f>'Allg_J&amp;S2'!B43</f>
        <v>11677</v>
      </c>
      <c r="C45" s="66">
        <f>'Bau1'!E51</f>
        <v>5995</v>
      </c>
      <c r="D45" s="230">
        <f t="shared" si="0"/>
        <v>3176.8998000000001</v>
      </c>
      <c r="E45">
        <v>885</v>
      </c>
      <c r="H45" s="96">
        <v>31768998</v>
      </c>
    </row>
    <row r="46" spans="1:8" x14ac:dyDescent="0.2">
      <c r="A46" s="68">
        <v>1996</v>
      </c>
      <c r="B46" s="66">
        <f>'Allg_J&amp;S2'!B44</f>
        <v>11406</v>
      </c>
      <c r="C46" s="66">
        <f>'Bau1'!E52</f>
        <v>6009</v>
      </c>
      <c r="D46" s="230">
        <f t="shared" si="0"/>
        <v>3291.1183000000001</v>
      </c>
      <c r="E46">
        <v>885</v>
      </c>
      <c r="H46" s="96">
        <v>32911183</v>
      </c>
    </row>
    <row r="47" spans="1:8" x14ac:dyDescent="0.2">
      <c r="A47" s="68">
        <v>1997</v>
      </c>
      <c r="B47" s="66">
        <f>'Allg_J&amp;S2'!B45</f>
        <v>11437</v>
      </c>
      <c r="C47" s="66">
        <f>'Bau1'!E53</f>
        <v>6062</v>
      </c>
      <c r="D47" s="230">
        <f t="shared" si="0"/>
        <v>3291.1183000000001</v>
      </c>
      <c r="E47">
        <v>885</v>
      </c>
      <c r="H47" s="96">
        <v>32911183</v>
      </c>
    </row>
    <row r="48" spans="1:8" x14ac:dyDescent="0.2">
      <c r="A48" s="68">
        <v>1998</v>
      </c>
      <c r="B48" s="66">
        <f>'Allg_J&amp;S2'!B46</f>
        <v>11480</v>
      </c>
      <c r="C48" s="66">
        <f>'Bau1'!E54</f>
        <v>6106</v>
      </c>
      <c r="D48" s="230">
        <f t="shared" si="0"/>
        <v>3221.6893</v>
      </c>
      <c r="E48" s="249">
        <v>955</v>
      </c>
      <c r="F48" s="234"/>
      <c r="G48" s="234"/>
      <c r="H48" s="96">
        <v>32216893</v>
      </c>
    </row>
    <row r="49" spans="1:8" x14ac:dyDescent="0.2">
      <c r="A49" s="68">
        <v>1999</v>
      </c>
      <c r="B49" s="66">
        <f>'Allg_J&amp;S2'!B47</f>
        <v>11816</v>
      </c>
      <c r="C49" s="66">
        <f>'Bau1'!E55</f>
        <v>6237</v>
      </c>
      <c r="D49" s="230">
        <f t="shared" si="0"/>
        <v>3716.2646</v>
      </c>
      <c r="E49" s="249">
        <v>904</v>
      </c>
      <c r="F49" s="234"/>
      <c r="G49" s="234"/>
      <c r="H49" s="96">
        <v>37162646</v>
      </c>
    </row>
    <row r="50" spans="1:8" x14ac:dyDescent="0.2">
      <c r="A50" s="68">
        <v>2000</v>
      </c>
      <c r="B50" s="66">
        <f>'Allg_J&amp;S2'!B48</f>
        <v>12174</v>
      </c>
      <c r="C50" s="66">
        <f>'Bau1'!E56</f>
        <v>6295</v>
      </c>
      <c r="D50" s="230">
        <f t="shared" si="0"/>
        <v>3955.7968000000001</v>
      </c>
      <c r="E50" s="249">
        <v>904</v>
      </c>
      <c r="F50" s="234"/>
      <c r="G50" s="234"/>
      <c r="H50" s="96">
        <v>39557968</v>
      </c>
    </row>
    <row r="51" spans="1:8" x14ac:dyDescent="0.2">
      <c r="A51" s="68">
        <v>2001</v>
      </c>
      <c r="B51" s="66">
        <f>'Allg_J&amp;S2'!B49</f>
        <v>12368</v>
      </c>
      <c r="C51" s="66">
        <f>'Bau1'!E57</f>
        <v>6331</v>
      </c>
      <c r="D51" s="230">
        <f t="shared" si="0"/>
        <v>3955.7968000000001</v>
      </c>
      <c r="E51" s="249">
        <v>904</v>
      </c>
      <c r="F51" s="234"/>
      <c r="G51" s="234"/>
      <c r="H51" s="96">
        <v>39557968</v>
      </c>
    </row>
    <row r="52" spans="1:8" x14ac:dyDescent="0.2">
      <c r="A52" s="68">
        <v>2002</v>
      </c>
      <c r="B52" s="66">
        <f>'Allg_J&amp;S2'!B50</f>
        <v>12716</v>
      </c>
      <c r="C52" s="66">
        <f>'Bau1'!E58</f>
        <v>6385</v>
      </c>
      <c r="D52" s="230">
        <v>3956</v>
      </c>
      <c r="E52" s="249">
        <v>904</v>
      </c>
      <c r="F52" s="234"/>
      <c r="G52" s="234"/>
      <c r="H52" s="96">
        <v>39557968</v>
      </c>
    </row>
    <row r="53" spans="1:8" x14ac:dyDescent="0.2">
      <c r="A53" s="68">
        <v>2003</v>
      </c>
      <c r="B53" s="66">
        <v>13128</v>
      </c>
      <c r="C53" s="66">
        <f>'Bau1'!E59</f>
        <v>6483</v>
      </c>
      <c r="D53" s="230">
        <v>3956</v>
      </c>
      <c r="E53" s="249">
        <v>904</v>
      </c>
      <c r="F53" s="234"/>
      <c r="G53" s="234"/>
      <c r="H53" s="96">
        <v>39557968</v>
      </c>
    </row>
    <row r="54" spans="1:8" x14ac:dyDescent="0.2">
      <c r="A54" s="234"/>
      <c r="B54" s="234"/>
      <c r="C54" s="234"/>
      <c r="D54" s="234"/>
      <c r="E54" s="234"/>
      <c r="F54" s="234"/>
      <c r="G54" s="234"/>
      <c r="H54" s="234"/>
    </row>
    <row r="55" spans="1:8" x14ac:dyDescent="0.2">
      <c r="A55" s="234"/>
      <c r="B55" s="356" t="s">
        <v>4</v>
      </c>
      <c r="C55" s="356"/>
      <c r="D55" s="356"/>
      <c r="E55" s="249" t="s">
        <v>5</v>
      </c>
      <c r="F55" s="249"/>
      <c r="G55" s="249"/>
      <c r="H55" s="234"/>
    </row>
    <row r="56" spans="1:8" x14ac:dyDescent="0.2">
      <c r="A56" s="234"/>
      <c r="B56" s="234"/>
      <c r="C56" s="234"/>
      <c r="D56" s="234"/>
      <c r="E56" s="234"/>
      <c r="F56" s="234"/>
      <c r="G56" s="234"/>
      <c r="H56" s="234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00959-42CF-4E6B-A8C3-7F5E8D6709E1}">
  <dimension ref="A2:H8"/>
  <sheetViews>
    <sheetView topLeftCell="A11" workbookViewId="0">
      <selection activeCell="J25" sqref="J25:K25"/>
    </sheetView>
  </sheetViews>
  <sheetFormatPr baseColWidth="10" defaultRowHeight="12.75" x14ac:dyDescent="0.2"/>
  <cols>
    <col min="1" max="8" width="10.85546875" customWidth="1"/>
  </cols>
  <sheetData>
    <row r="2" spans="1:8" ht="12.75" customHeight="1" x14ac:dyDescent="0.2"/>
    <row r="3" spans="1:8" s="47" customFormat="1" ht="15" customHeight="1" x14ac:dyDescent="0.2">
      <c r="A3" s="269"/>
      <c r="B3" s="270"/>
      <c r="C3" s="270"/>
      <c r="D3" s="270"/>
      <c r="E3" s="270"/>
      <c r="F3" s="270"/>
      <c r="G3" s="271"/>
      <c r="H3" s="272"/>
    </row>
    <row r="4" spans="1:8" s="47" customFormat="1" ht="15" customHeight="1" x14ac:dyDescent="0.2">
      <c r="A4" s="42"/>
      <c r="B4" s="42"/>
      <c r="C4" s="42"/>
      <c r="D4" s="42"/>
      <c r="E4" s="42"/>
      <c r="F4" s="42"/>
      <c r="G4" s="216"/>
      <c r="H4" s="216"/>
    </row>
    <row r="5" spans="1:8" s="47" customFormat="1" ht="15" customHeight="1" x14ac:dyDescent="0.2">
      <c r="A5" s="42"/>
      <c r="B5" s="42"/>
      <c r="C5" s="42"/>
      <c r="D5" s="42"/>
      <c r="E5" s="42"/>
      <c r="F5" s="42"/>
      <c r="G5" s="216"/>
      <c r="H5" s="216"/>
    </row>
    <row r="6" spans="1:8" s="47" customFormat="1" ht="15" customHeight="1" x14ac:dyDescent="0.2">
      <c r="A6" s="42"/>
      <c r="B6" s="42"/>
      <c r="C6" s="42"/>
      <c r="D6" s="42"/>
      <c r="E6" s="42"/>
      <c r="F6" s="42"/>
      <c r="G6" s="216"/>
      <c r="H6" s="216"/>
    </row>
    <row r="7" spans="1:8" s="47" customFormat="1" ht="15" customHeight="1" x14ac:dyDescent="0.2">
      <c r="A7" s="42"/>
      <c r="B7" s="42"/>
      <c r="C7" s="42"/>
      <c r="D7" s="42"/>
      <c r="E7" s="42"/>
      <c r="F7" s="42"/>
      <c r="G7" s="216"/>
      <c r="H7" s="216"/>
    </row>
    <row r="8" spans="1:8" ht="15" customHeight="1" x14ac:dyDescent="0.2">
      <c r="A8" s="270"/>
      <c r="B8" s="270"/>
      <c r="C8" s="270"/>
      <c r="D8" s="270"/>
      <c r="E8" s="270"/>
      <c r="F8" s="270"/>
      <c r="G8" s="273"/>
      <c r="H8" s="216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1F40C-A17B-42D6-96B7-BF0A6B1AFBF7}">
  <dimension ref="A1:F31"/>
  <sheetViews>
    <sheetView workbookViewId="0">
      <selection activeCell="H8" sqref="H8"/>
    </sheetView>
  </sheetViews>
  <sheetFormatPr baseColWidth="10" defaultRowHeight="12.75" x14ac:dyDescent="0.2"/>
  <cols>
    <col min="1" max="8" width="14.28515625" customWidth="1"/>
  </cols>
  <sheetData>
    <row r="1" spans="1:6" ht="15" customHeight="1" x14ac:dyDescent="0.2">
      <c r="A1" s="13"/>
    </row>
    <row r="2" spans="1:6" ht="8.1" customHeight="1" x14ac:dyDescent="0.2">
      <c r="A2" s="13"/>
    </row>
    <row r="3" spans="1:6" ht="15" customHeight="1" x14ac:dyDescent="0.2">
      <c r="A3" s="391" t="s">
        <v>159</v>
      </c>
      <c r="B3" s="392"/>
      <c r="C3" s="428" t="s">
        <v>160</v>
      </c>
      <c r="D3" s="392" t="s">
        <v>161</v>
      </c>
      <c r="E3" s="392"/>
      <c r="F3" s="429" t="s">
        <v>160</v>
      </c>
    </row>
    <row r="4" spans="1:6" ht="15" customHeight="1" x14ac:dyDescent="0.2">
      <c r="A4" s="43" t="s">
        <v>162</v>
      </c>
      <c r="B4" s="21"/>
      <c r="C4" s="282">
        <v>3.5</v>
      </c>
      <c r="D4" s="133" t="s">
        <v>163</v>
      </c>
      <c r="E4" s="134"/>
      <c r="F4" s="283">
        <v>17.2</v>
      </c>
    </row>
    <row r="5" spans="1:6" ht="15" customHeight="1" x14ac:dyDescent="0.2">
      <c r="A5" s="43" t="s">
        <v>164</v>
      </c>
      <c r="B5" s="21"/>
      <c r="C5" s="282">
        <v>7.3</v>
      </c>
      <c r="D5" s="64" t="s">
        <v>165</v>
      </c>
      <c r="E5" s="135"/>
      <c r="F5" s="281"/>
    </row>
    <row r="6" spans="1:6" ht="15" customHeight="1" x14ac:dyDescent="0.2">
      <c r="A6" s="43" t="s">
        <v>166</v>
      </c>
      <c r="B6" s="21"/>
      <c r="C6" s="282">
        <v>29.1</v>
      </c>
      <c r="D6" s="133" t="s">
        <v>662</v>
      </c>
      <c r="E6" s="134"/>
      <c r="F6" s="283">
        <v>0.1</v>
      </c>
    </row>
    <row r="7" spans="1:6" ht="15" customHeight="1" x14ac:dyDescent="0.2">
      <c r="A7" s="43" t="s">
        <v>167</v>
      </c>
      <c r="B7" s="21"/>
      <c r="C7" s="282">
        <v>1.2</v>
      </c>
      <c r="D7" s="64"/>
      <c r="E7" s="135"/>
      <c r="F7" s="281"/>
    </row>
    <row r="8" spans="1:6" ht="15" customHeight="1" x14ac:dyDescent="0.2">
      <c r="A8" s="391" t="s">
        <v>168</v>
      </c>
      <c r="B8" s="392"/>
      <c r="C8" s="282">
        <f>SUM(C4:C7)</f>
        <v>41.100000000000009</v>
      </c>
      <c r="D8" s="64"/>
      <c r="E8" s="135"/>
      <c r="F8" s="348">
        <f>SUM(F4:F7)</f>
        <v>17.3</v>
      </c>
    </row>
    <row r="9" spans="1:6" ht="15" customHeight="1" x14ac:dyDescent="0.2"/>
    <row r="10" spans="1:6" ht="15" customHeight="1" x14ac:dyDescent="0.2">
      <c r="A10" s="13"/>
    </row>
    <row r="11" spans="1:6" ht="8.1" customHeight="1" x14ac:dyDescent="0.2">
      <c r="C11" s="8"/>
      <c r="D11" s="8"/>
      <c r="E11" s="8"/>
      <c r="F11" s="8"/>
    </row>
    <row r="12" spans="1:6" ht="14.1" customHeight="1" x14ac:dyDescent="0.2">
      <c r="A12" s="311" t="s">
        <v>169</v>
      </c>
      <c r="B12" s="299"/>
      <c r="C12" s="309"/>
      <c r="D12" s="313"/>
      <c r="E12" s="310" t="s">
        <v>160</v>
      </c>
      <c r="F12" s="312"/>
    </row>
    <row r="13" spans="1:6" ht="14.1" customHeight="1" x14ac:dyDescent="0.2">
      <c r="A13" s="308"/>
      <c r="B13" s="303"/>
      <c r="C13" s="303"/>
      <c r="D13" s="914">
        <v>2001</v>
      </c>
      <c r="E13" s="914">
        <v>2002</v>
      </c>
      <c r="F13" s="913">
        <v>2003</v>
      </c>
    </row>
    <row r="14" spans="1:6" ht="14.1" customHeight="1" x14ac:dyDescent="0.2">
      <c r="A14" s="7" t="s">
        <v>170</v>
      </c>
      <c r="B14" s="8"/>
      <c r="C14" s="8"/>
      <c r="D14" s="915">
        <v>33.9</v>
      </c>
      <c r="E14" s="915">
        <v>35.200000000000003</v>
      </c>
      <c r="F14" s="284">
        <v>34.200000000000003</v>
      </c>
    </row>
    <row r="15" spans="1:6" ht="14.1" customHeight="1" x14ac:dyDescent="0.2">
      <c r="A15" s="7" t="s">
        <v>171</v>
      </c>
      <c r="B15" s="8"/>
      <c r="C15" s="8"/>
      <c r="D15" s="915">
        <v>8.1999999999999993</v>
      </c>
      <c r="E15" s="915">
        <v>8.1999999999999993</v>
      </c>
      <c r="F15" s="284">
        <v>7.9</v>
      </c>
    </row>
    <row r="16" spans="1:6" ht="15" customHeight="1" x14ac:dyDescent="0.2">
      <c r="A16" s="285" t="s">
        <v>172</v>
      </c>
      <c r="B16" s="286"/>
      <c r="C16" s="286"/>
      <c r="D16" s="916">
        <f>SUM(D14:D15)</f>
        <v>42.099999999999994</v>
      </c>
      <c r="E16" s="916">
        <f>SUM(E14:E15)</f>
        <v>43.400000000000006</v>
      </c>
      <c r="F16" s="644">
        <f>SUM(F14:F15)</f>
        <v>42.1</v>
      </c>
    </row>
    <row r="17" ht="15" customHeight="1" x14ac:dyDescent="0.2"/>
    <row r="18" ht="15" customHeight="1" x14ac:dyDescent="0.2"/>
    <row r="19" ht="15" customHeight="1" x14ac:dyDescent="0.2"/>
    <row r="20" ht="15" customHeight="1" x14ac:dyDescent="0.2"/>
    <row r="21" ht="15" customHeight="1" x14ac:dyDescent="0.2"/>
    <row r="22" ht="18" customHeight="1" x14ac:dyDescent="0.2"/>
    <row r="23" ht="15" customHeight="1" x14ac:dyDescent="0.2"/>
    <row r="24" ht="15" customHeight="1" x14ac:dyDescent="0.2"/>
    <row r="25" ht="15" customHeight="1" x14ac:dyDescent="0.2"/>
    <row r="26" ht="15" customHeight="1" x14ac:dyDescent="0.2"/>
    <row r="27" ht="15" customHeight="1" x14ac:dyDescent="0.2"/>
    <row r="28" ht="15" customHeight="1" x14ac:dyDescent="0.2"/>
    <row r="29" ht="15" customHeight="1" x14ac:dyDescent="0.2"/>
    <row r="30" ht="15" customHeight="1" x14ac:dyDescent="0.2"/>
    <row r="31" ht="1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47D97-4930-4BBB-93B7-855972B86876}">
  <dimension ref="A2:N65"/>
  <sheetViews>
    <sheetView topLeftCell="A13" workbookViewId="0">
      <selection activeCell="P42" sqref="P42"/>
    </sheetView>
  </sheetViews>
  <sheetFormatPr baseColWidth="10" defaultRowHeight="12.75" x14ac:dyDescent="0.2"/>
  <cols>
    <col min="1" max="1" width="8.42578125" customWidth="1"/>
    <col min="2" max="11" width="7.85546875" customWidth="1"/>
    <col min="12" max="13" width="8.140625" customWidth="1"/>
  </cols>
  <sheetData>
    <row r="2" spans="1:11" x14ac:dyDescent="0.2">
      <c r="A2" s="13"/>
    </row>
    <row r="3" spans="1:11" x14ac:dyDescent="0.2">
      <c r="A3" s="13"/>
    </row>
    <row r="4" spans="1:11" x14ac:dyDescent="0.2">
      <c r="A4" s="13"/>
    </row>
    <row r="6" spans="1:11" ht="15" customHeight="1" x14ac:dyDescent="0.2"/>
    <row r="7" spans="1:11" ht="15" customHeight="1" x14ac:dyDescent="0.2">
      <c r="A7" s="872" t="s">
        <v>193</v>
      </c>
      <c r="B7" s="794"/>
      <c r="C7" s="794"/>
      <c r="D7" s="794"/>
      <c r="E7" s="794"/>
      <c r="F7" s="794"/>
      <c r="G7" s="795">
        <v>1999</v>
      </c>
      <c r="H7" s="795">
        <v>2000</v>
      </c>
      <c r="I7" s="795">
        <v>2001</v>
      </c>
      <c r="J7" s="795">
        <v>2002</v>
      </c>
      <c r="K7" s="796">
        <v>2003</v>
      </c>
    </row>
    <row r="8" spans="1:11" ht="15" customHeight="1" x14ac:dyDescent="0.2">
      <c r="A8" s="701" t="s">
        <v>194</v>
      </c>
      <c r="B8" s="793"/>
      <c r="C8" s="793"/>
      <c r="D8" s="793"/>
      <c r="E8" s="793"/>
      <c r="F8" s="793"/>
      <c r="G8" s="326">
        <v>164</v>
      </c>
      <c r="H8" s="70">
        <v>121</v>
      </c>
      <c r="I8" s="70">
        <v>203</v>
      </c>
      <c r="J8" s="70">
        <v>164</v>
      </c>
      <c r="K8" s="70">
        <v>119</v>
      </c>
    </row>
    <row r="9" spans="1:11" ht="15" customHeight="1" x14ac:dyDescent="0.2">
      <c r="A9" s="699" t="s">
        <v>195</v>
      </c>
      <c r="B9" s="792"/>
      <c r="C9" s="792"/>
      <c r="D9" s="792"/>
      <c r="E9" s="792"/>
      <c r="F9" s="792"/>
      <c r="G9" s="326">
        <v>26</v>
      </c>
      <c r="H9" s="70">
        <v>12</v>
      </c>
      <c r="I9" s="70">
        <v>19</v>
      </c>
      <c r="J9" s="70">
        <v>19</v>
      </c>
      <c r="K9" s="70">
        <v>18</v>
      </c>
    </row>
    <row r="10" spans="1:11" ht="15" customHeight="1" x14ac:dyDescent="0.2">
      <c r="A10" s="701" t="s">
        <v>196</v>
      </c>
      <c r="B10" s="793"/>
      <c r="C10" s="793"/>
      <c r="D10" s="793"/>
      <c r="E10" s="793"/>
      <c r="F10" s="793"/>
      <c r="G10" s="326">
        <v>3</v>
      </c>
      <c r="H10" s="70">
        <v>36</v>
      </c>
      <c r="I10" s="70">
        <v>36</v>
      </c>
      <c r="J10" s="70">
        <v>60</v>
      </c>
      <c r="K10" s="70">
        <v>57</v>
      </c>
    </row>
    <row r="11" spans="1:11" ht="15" customHeight="1" x14ac:dyDescent="0.2">
      <c r="A11" s="699" t="s">
        <v>605</v>
      </c>
      <c r="B11" s="792"/>
      <c r="C11" s="792"/>
      <c r="D11" s="792"/>
      <c r="E11" s="792"/>
      <c r="F11" s="792"/>
      <c r="G11" s="326">
        <v>18</v>
      </c>
      <c r="H11" s="70">
        <v>72</v>
      </c>
      <c r="I11" s="70">
        <v>99</v>
      </c>
      <c r="J11" s="70">
        <v>151</v>
      </c>
      <c r="K11" s="70">
        <v>243</v>
      </c>
    </row>
    <row r="12" spans="1:11" ht="15" customHeight="1" x14ac:dyDescent="0.2">
      <c r="A12" s="701" t="s">
        <v>197</v>
      </c>
      <c r="B12" s="793"/>
      <c r="C12" s="793"/>
      <c r="D12" s="793"/>
      <c r="E12" s="793"/>
      <c r="F12" s="793"/>
      <c r="G12" s="70">
        <v>1886</v>
      </c>
      <c r="H12" s="70">
        <v>2110</v>
      </c>
      <c r="I12" s="70">
        <v>2548</v>
      </c>
      <c r="J12" s="70">
        <v>2313</v>
      </c>
      <c r="K12" s="70">
        <v>3190</v>
      </c>
    </row>
    <row r="13" spans="1:11" x14ac:dyDescent="0.2">
      <c r="A13" s="13"/>
    </row>
    <row r="14" spans="1:11" x14ac:dyDescent="0.2">
      <c r="A14" s="13"/>
    </row>
    <row r="15" spans="1:11" ht="15" customHeight="1" x14ac:dyDescent="0.2">
      <c r="A15" s="873" t="s">
        <v>175</v>
      </c>
      <c r="B15" s="413"/>
      <c r="C15" s="392"/>
      <c r="D15" s="392"/>
      <c r="E15" s="392"/>
      <c r="F15" s="444"/>
      <c r="G15" s="445">
        <v>1999</v>
      </c>
      <c r="H15" s="471">
        <v>2000</v>
      </c>
      <c r="I15" s="471">
        <v>2001</v>
      </c>
      <c r="J15" s="471">
        <v>2002</v>
      </c>
      <c r="K15" s="516">
        <v>2003</v>
      </c>
    </row>
    <row r="16" spans="1:11" ht="15" customHeight="1" x14ac:dyDescent="0.2">
      <c r="A16" s="59" t="s">
        <v>176</v>
      </c>
      <c r="B16" s="57"/>
      <c r="C16" s="57"/>
      <c r="D16" s="21"/>
      <c r="E16" s="21"/>
      <c r="F16" s="90"/>
      <c r="G16" s="92">
        <v>257</v>
      </c>
      <c r="H16" s="92">
        <v>272</v>
      </c>
      <c r="I16" s="92">
        <v>219</v>
      </c>
      <c r="J16" s="92">
        <v>253</v>
      </c>
      <c r="K16" s="92">
        <v>211</v>
      </c>
    </row>
    <row r="17" spans="1:11" ht="15" customHeight="1" x14ac:dyDescent="0.2">
      <c r="A17" s="58" t="s">
        <v>177</v>
      </c>
      <c r="B17" s="54"/>
      <c r="C17" s="54"/>
      <c r="D17" s="42"/>
      <c r="E17" s="42"/>
      <c r="F17" s="91"/>
      <c r="G17" s="120"/>
      <c r="H17" s="120"/>
      <c r="I17" s="120"/>
      <c r="J17" s="120"/>
      <c r="K17" s="120"/>
    </row>
    <row r="18" spans="1:11" ht="15" customHeight="1" x14ac:dyDescent="0.2">
      <c r="A18" s="43" t="s">
        <v>178</v>
      </c>
      <c r="B18" s="21"/>
      <c r="C18" s="21"/>
      <c r="D18" s="21"/>
      <c r="E18" s="21"/>
      <c r="F18" s="90"/>
      <c r="G18" s="92">
        <v>125</v>
      </c>
      <c r="H18" s="92">
        <v>71</v>
      </c>
      <c r="I18" s="92">
        <v>57</v>
      </c>
      <c r="J18" s="92">
        <v>53</v>
      </c>
      <c r="K18" s="92">
        <v>82</v>
      </c>
    </row>
    <row r="19" spans="1:11" ht="15" customHeight="1" x14ac:dyDescent="0.2">
      <c r="A19" s="59" t="s">
        <v>179</v>
      </c>
      <c r="B19" s="57"/>
      <c r="C19" s="57"/>
      <c r="D19" s="57"/>
      <c r="E19" s="21"/>
      <c r="F19" s="90"/>
      <c r="G19" s="92">
        <v>674</v>
      </c>
      <c r="H19" s="92">
        <v>767</v>
      </c>
      <c r="I19" s="92">
        <v>762</v>
      </c>
      <c r="J19" s="92">
        <v>860</v>
      </c>
      <c r="K19" s="92">
        <v>989</v>
      </c>
    </row>
    <row r="20" spans="1:11" ht="15" customHeight="1" x14ac:dyDescent="0.2">
      <c r="A20" s="43" t="s">
        <v>180</v>
      </c>
      <c r="B20" s="21"/>
      <c r="C20" s="21"/>
      <c r="D20" s="21"/>
      <c r="E20" s="21"/>
      <c r="F20" s="90"/>
      <c r="G20" s="92">
        <v>456</v>
      </c>
      <c r="H20" s="92">
        <v>525</v>
      </c>
      <c r="I20" s="92">
        <v>444</v>
      </c>
      <c r="J20" s="92">
        <v>532</v>
      </c>
      <c r="K20" s="92">
        <v>570</v>
      </c>
    </row>
    <row r="21" spans="1:11" ht="15" customHeight="1" x14ac:dyDescent="0.2">
      <c r="A21" s="42"/>
      <c r="B21" s="42"/>
      <c r="C21" s="42"/>
      <c r="D21" s="42"/>
      <c r="E21" s="42"/>
      <c r="F21" s="216"/>
      <c r="G21" s="784"/>
      <c r="H21" s="784"/>
      <c r="I21" s="784"/>
      <c r="J21" s="784"/>
      <c r="K21" s="784"/>
    </row>
    <row r="22" spans="1:11" ht="17.100000000000001" customHeight="1" x14ac:dyDescent="0.2">
      <c r="A22" s="47"/>
      <c r="B22" s="47"/>
      <c r="C22" s="47"/>
      <c r="D22" s="47"/>
      <c r="E22" s="47"/>
      <c r="F22" s="47"/>
      <c r="G22" s="47"/>
      <c r="H22" s="47"/>
      <c r="I22" s="47"/>
      <c r="J22" s="47"/>
      <c r="K22" s="47"/>
    </row>
    <row r="23" spans="1:11" ht="15" customHeight="1" x14ac:dyDescent="0.2">
      <c r="A23" s="874" t="s">
        <v>181</v>
      </c>
      <c r="B23" s="392"/>
      <c r="C23" s="392"/>
      <c r="D23" s="392"/>
      <c r="E23" s="392"/>
      <c r="F23" s="478"/>
      <c r="G23" s="429">
        <v>1999</v>
      </c>
      <c r="H23" s="419">
        <v>2000</v>
      </c>
      <c r="I23" s="471">
        <v>2001</v>
      </c>
      <c r="J23" s="471">
        <v>2002</v>
      </c>
      <c r="K23" s="516">
        <v>2003</v>
      </c>
    </row>
    <row r="24" spans="1:11" ht="15" customHeight="1" x14ac:dyDescent="0.2">
      <c r="A24" s="43" t="s">
        <v>182</v>
      </c>
      <c r="B24" s="21"/>
      <c r="C24" s="21"/>
      <c r="D24" s="21"/>
      <c r="E24" s="21"/>
      <c r="F24" s="88"/>
      <c r="G24" s="823">
        <v>28</v>
      </c>
      <c r="H24" s="165">
        <v>43</v>
      </c>
      <c r="I24" s="92">
        <v>41</v>
      </c>
      <c r="J24" s="92">
        <v>21</v>
      </c>
      <c r="K24" s="92">
        <v>40</v>
      </c>
    </row>
    <row r="25" spans="1:11" ht="15" customHeight="1" x14ac:dyDescent="0.2">
      <c r="A25" s="43" t="s">
        <v>183</v>
      </c>
      <c r="B25" s="21"/>
      <c r="C25" s="21"/>
      <c r="D25" s="21"/>
      <c r="E25" s="21"/>
      <c r="F25" s="89"/>
      <c r="G25" s="823">
        <v>20962</v>
      </c>
      <c r="H25" s="70">
        <v>17716</v>
      </c>
      <c r="I25" s="92">
        <v>19823</v>
      </c>
      <c r="J25" s="92">
        <v>9129</v>
      </c>
      <c r="K25" s="92">
        <v>10328</v>
      </c>
    </row>
    <row r="26" spans="1:11" ht="15" customHeight="1" x14ac:dyDescent="0.2">
      <c r="A26" s="43" t="s">
        <v>184</v>
      </c>
      <c r="B26" s="21"/>
      <c r="C26" s="21"/>
      <c r="D26" s="21"/>
      <c r="E26" s="21"/>
      <c r="F26" s="89"/>
      <c r="G26" s="823">
        <v>2827</v>
      </c>
      <c r="H26" s="70">
        <v>2601</v>
      </c>
      <c r="I26" s="92">
        <v>2898</v>
      </c>
      <c r="J26" s="92">
        <v>1678</v>
      </c>
      <c r="K26" s="92">
        <v>1373</v>
      </c>
    </row>
    <row r="27" spans="1:11" ht="15" customHeight="1" x14ac:dyDescent="0.2">
      <c r="A27" s="43" t="s">
        <v>185</v>
      </c>
      <c r="B27" s="21"/>
      <c r="C27" s="21"/>
      <c r="D27" s="21"/>
      <c r="E27" s="21"/>
      <c r="F27" s="88"/>
      <c r="G27" s="823">
        <v>101</v>
      </c>
      <c r="H27" s="70">
        <v>69</v>
      </c>
      <c r="I27" s="92">
        <v>63</v>
      </c>
      <c r="J27" s="92">
        <v>79</v>
      </c>
      <c r="K27" s="92">
        <v>38</v>
      </c>
    </row>
    <row r="28" spans="1:11" ht="15" customHeight="1" x14ac:dyDescent="0.2">
      <c r="A28" s="42"/>
      <c r="B28" s="42"/>
      <c r="C28" s="42"/>
      <c r="D28" s="42"/>
      <c r="E28" s="42"/>
      <c r="F28" s="785"/>
      <c r="G28" s="785"/>
      <c r="H28" s="784"/>
      <c r="I28" s="784"/>
      <c r="J28" s="784"/>
      <c r="K28" s="784"/>
    </row>
    <row r="29" spans="1:11" ht="17.100000000000001" customHeight="1" x14ac:dyDescent="0.2">
      <c r="A29" s="47"/>
      <c r="B29" s="47"/>
      <c r="C29" s="47"/>
      <c r="D29" s="47"/>
      <c r="E29" s="47"/>
      <c r="F29" s="47"/>
      <c r="G29" s="47"/>
      <c r="H29" s="47"/>
      <c r="I29" s="47"/>
      <c r="J29" s="47"/>
      <c r="K29" s="47"/>
    </row>
    <row r="30" spans="1:11" ht="15" customHeight="1" x14ac:dyDescent="0.2">
      <c r="A30" s="874" t="s">
        <v>667</v>
      </c>
      <c r="B30" s="392"/>
      <c r="C30" s="392"/>
      <c r="D30" s="392"/>
      <c r="E30" s="392"/>
      <c r="F30" s="392"/>
      <c r="G30" s="429">
        <v>1999</v>
      </c>
      <c r="H30" s="429">
        <v>2000</v>
      </c>
      <c r="I30" s="429">
        <v>2001</v>
      </c>
      <c r="J30" s="429">
        <v>2002</v>
      </c>
      <c r="K30" s="420">
        <v>2003</v>
      </c>
    </row>
    <row r="31" spans="1:11" ht="15" customHeight="1" x14ac:dyDescent="0.2">
      <c r="A31" s="43" t="s">
        <v>668</v>
      </c>
      <c r="B31" s="21"/>
      <c r="C31" s="21"/>
      <c r="D31" s="21"/>
      <c r="E31" s="21"/>
      <c r="F31" s="21"/>
      <c r="G31" s="86">
        <v>23</v>
      </c>
      <c r="H31" s="86">
        <v>37</v>
      </c>
      <c r="I31" s="735">
        <v>43</v>
      </c>
      <c r="J31" s="735">
        <v>45</v>
      </c>
      <c r="K31" s="735">
        <v>31</v>
      </c>
    </row>
    <row r="32" spans="1:11" ht="15" customHeight="1" x14ac:dyDescent="0.2">
      <c r="A32" s="43" t="s">
        <v>669</v>
      </c>
      <c r="B32" s="21"/>
      <c r="C32" s="21"/>
      <c r="D32" s="21"/>
      <c r="E32" s="21"/>
      <c r="F32" s="21"/>
      <c r="G32" s="86">
        <v>66</v>
      </c>
      <c r="H32" s="86">
        <v>69</v>
      </c>
      <c r="I32" s="735">
        <v>111</v>
      </c>
      <c r="J32" s="735">
        <v>99</v>
      </c>
      <c r="K32" s="735">
        <v>106</v>
      </c>
    </row>
    <row r="33" spans="1:14" ht="15" customHeight="1" x14ac:dyDescent="0.2">
      <c r="A33" s="43" t="s">
        <v>670</v>
      </c>
      <c r="B33" s="21"/>
      <c r="C33" s="21"/>
      <c r="D33" s="21"/>
      <c r="E33" s="21"/>
      <c r="F33" s="21"/>
      <c r="G33" s="86">
        <v>73</v>
      </c>
      <c r="H33" s="86">
        <v>81</v>
      </c>
      <c r="I33" s="735">
        <v>83</v>
      </c>
      <c r="J33" s="735">
        <v>84</v>
      </c>
      <c r="K33" s="735">
        <v>81</v>
      </c>
    </row>
    <row r="34" spans="1:14" ht="15" customHeight="1" x14ac:dyDescent="0.2">
      <c r="A34" s="43" t="s">
        <v>671</v>
      </c>
      <c r="B34" s="21"/>
      <c r="C34" s="21"/>
      <c r="D34" s="21"/>
      <c r="E34" s="21"/>
      <c r="F34" s="21"/>
      <c r="G34" s="86">
        <v>29</v>
      </c>
      <c r="H34" s="86">
        <v>37</v>
      </c>
      <c r="I34" s="735">
        <v>43</v>
      </c>
      <c r="J34" s="735">
        <v>55</v>
      </c>
      <c r="K34" s="735">
        <v>53</v>
      </c>
    </row>
    <row r="35" spans="1:14" ht="15" customHeight="1" x14ac:dyDescent="0.2">
      <c r="A35" s="43" t="s">
        <v>672</v>
      </c>
      <c r="B35" s="21"/>
      <c r="C35" s="21"/>
      <c r="D35" s="21"/>
      <c r="E35" s="21"/>
      <c r="F35" s="21"/>
      <c r="G35" s="86">
        <v>16</v>
      </c>
      <c r="H35" s="86">
        <v>31</v>
      </c>
      <c r="I35" s="735">
        <v>47</v>
      </c>
      <c r="J35" s="735">
        <v>41</v>
      </c>
      <c r="K35" s="735">
        <v>23</v>
      </c>
      <c r="N35" s="911"/>
    </row>
    <row r="36" spans="1:14" ht="17.100000000000001" customHeight="1" x14ac:dyDescent="0.2">
      <c r="A36" s="43" t="s">
        <v>673</v>
      </c>
      <c r="B36" s="21"/>
      <c r="C36" s="21"/>
      <c r="D36" s="21"/>
      <c r="E36" s="21"/>
      <c r="F36" s="21"/>
      <c r="G36" s="86">
        <v>12</v>
      </c>
      <c r="H36" s="86">
        <v>22</v>
      </c>
      <c r="I36" s="735">
        <v>25</v>
      </c>
      <c r="J36" s="735">
        <v>25</v>
      </c>
      <c r="K36" s="735">
        <v>37</v>
      </c>
    </row>
    <row r="37" spans="1:14" ht="15" customHeight="1" x14ac:dyDescent="0.2">
      <c r="A37" s="43" t="s">
        <v>697</v>
      </c>
      <c r="B37" s="21"/>
      <c r="C37" s="21"/>
      <c r="D37" s="21"/>
      <c r="E37" s="21"/>
      <c r="F37" s="21"/>
      <c r="G37" s="86">
        <v>27</v>
      </c>
      <c r="H37" s="86">
        <v>46</v>
      </c>
      <c r="I37" s="735">
        <v>91</v>
      </c>
      <c r="J37" s="735">
        <v>78</v>
      </c>
      <c r="K37" s="735">
        <v>67</v>
      </c>
    </row>
    <row r="38" spans="1:14" ht="15" customHeight="1" x14ac:dyDescent="0.2">
      <c r="A38" s="43" t="s">
        <v>698</v>
      </c>
      <c r="B38" s="21"/>
      <c r="C38" s="21"/>
      <c r="D38" s="21"/>
      <c r="E38" s="21"/>
      <c r="F38" s="21"/>
      <c r="G38" s="86">
        <v>30</v>
      </c>
      <c r="H38" s="86">
        <v>47</v>
      </c>
      <c r="I38" s="735">
        <v>82</v>
      </c>
      <c r="J38" s="735">
        <v>70</v>
      </c>
      <c r="K38" s="735">
        <v>72</v>
      </c>
    </row>
    <row r="39" spans="1:14" ht="15" customHeight="1" thickBot="1" x14ac:dyDescent="0.25">
      <c r="A39" s="56" t="s">
        <v>241</v>
      </c>
      <c r="B39" s="52"/>
      <c r="C39" s="52"/>
      <c r="D39" s="52"/>
      <c r="E39" s="52"/>
      <c r="F39" s="605"/>
      <c r="G39" s="797">
        <v>12</v>
      </c>
      <c r="H39" s="732">
        <v>24</v>
      </c>
      <c r="I39" s="736">
        <v>50</v>
      </c>
      <c r="J39" s="736">
        <v>54</v>
      </c>
      <c r="K39" s="736">
        <v>60</v>
      </c>
    </row>
    <row r="40" spans="1:14" ht="15" customHeight="1" thickBot="1" x14ac:dyDescent="0.25">
      <c r="A40" s="262"/>
      <c r="B40" s="51"/>
      <c r="C40" s="51"/>
      <c r="D40" s="51"/>
      <c r="E40" s="51"/>
      <c r="F40" s="51" t="s">
        <v>39</v>
      </c>
      <c r="G40" s="733">
        <v>288</v>
      </c>
      <c r="H40" s="734">
        <v>394</v>
      </c>
      <c r="I40" s="738">
        <v>575</v>
      </c>
      <c r="J40" s="738">
        <v>551</v>
      </c>
      <c r="K40" s="739">
        <v>530</v>
      </c>
    </row>
    <row r="41" spans="1:14" ht="15" customHeight="1" x14ac:dyDescent="0.2">
      <c r="A41" s="607" t="s">
        <v>674</v>
      </c>
      <c r="B41" s="21"/>
      <c r="C41" s="21"/>
      <c r="D41" s="21"/>
      <c r="E41" s="21"/>
      <c r="F41" s="57"/>
      <c r="G41" s="798" t="s">
        <v>358</v>
      </c>
      <c r="H41" s="69">
        <v>199</v>
      </c>
      <c r="I41" s="737">
        <v>278</v>
      </c>
      <c r="J41" s="737">
        <v>291</v>
      </c>
      <c r="K41" s="737">
        <v>306</v>
      </c>
    </row>
    <row r="42" spans="1:14" ht="15" customHeight="1" x14ac:dyDescent="0.2">
      <c r="A42" s="607" t="s">
        <v>675</v>
      </c>
      <c r="B42" s="731"/>
      <c r="C42" s="731"/>
      <c r="D42" s="731"/>
      <c r="E42" s="731"/>
      <c r="F42" s="799"/>
      <c r="G42" s="354" t="s">
        <v>358</v>
      </c>
      <c r="H42" s="86">
        <v>195</v>
      </c>
      <c r="I42" s="735">
        <v>297</v>
      </c>
      <c r="J42" s="735">
        <v>260</v>
      </c>
      <c r="K42" s="735">
        <v>224</v>
      </c>
    </row>
    <row r="43" spans="1:14" ht="15" customHeight="1" x14ac:dyDescent="0.2">
      <c r="L43" s="6"/>
      <c r="M43" s="224"/>
    </row>
    <row r="44" spans="1:14" ht="15" customHeight="1" x14ac:dyDescent="0.2">
      <c r="M44" s="224"/>
    </row>
    <row r="45" spans="1:14" ht="17.100000000000001" customHeight="1" x14ac:dyDescent="0.2"/>
    <row r="46" spans="1:14" ht="15" customHeight="1" x14ac:dyDescent="0.2"/>
    <row r="47" spans="1:14" s="47" customFormat="1" ht="15" customHeight="1" x14ac:dyDescent="0.2"/>
    <row r="48" spans="1:14" s="47" customFormat="1" ht="15" customHeight="1" x14ac:dyDescent="0.2"/>
    <row r="49" spans="1:11" s="47" customFormat="1" ht="15" customHeight="1" x14ac:dyDescent="0.2"/>
    <row r="50" spans="1:11" s="47" customFormat="1" ht="15" customHeight="1" x14ac:dyDescent="0.2"/>
    <row r="51" spans="1:11" s="47" customFormat="1" ht="15" customHeight="1" x14ac:dyDescent="0.2"/>
    <row r="52" spans="1:11" s="47" customFormat="1" ht="15" customHeight="1" x14ac:dyDescent="0.2"/>
    <row r="53" spans="1:11" s="47" customFormat="1" ht="15" customHeight="1" x14ac:dyDescent="0.2"/>
    <row r="54" spans="1:11" s="47" customFormat="1" ht="15" customHeight="1" x14ac:dyDescent="0.2"/>
    <row r="55" spans="1:11" s="47" customFormat="1" ht="15" customHeight="1" x14ac:dyDescent="0.2"/>
    <row r="56" spans="1:11" s="47" customFormat="1" ht="15" customHeight="1" x14ac:dyDescent="0.2"/>
    <row r="57" spans="1:11" s="47" customFormat="1" ht="15" customHeight="1" x14ac:dyDescent="0.2"/>
    <row r="58" spans="1:11" s="47" customFormat="1" ht="15" customHeight="1" x14ac:dyDescent="0.2"/>
    <row r="59" spans="1:11" s="47" customFormat="1" ht="15" customHeight="1" x14ac:dyDescent="0.2"/>
    <row r="60" spans="1:11" s="47" customFormat="1" ht="15" customHeight="1" x14ac:dyDescent="0.2">
      <c r="A60"/>
      <c r="B60"/>
      <c r="C60"/>
      <c r="D60"/>
      <c r="E60"/>
      <c r="F60"/>
      <c r="G60"/>
      <c r="H60"/>
      <c r="I60"/>
      <c r="J60"/>
      <c r="K60"/>
    </row>
    <row r="61" spans="1:11" s="47" customFormat="1" ht="15" customHeight="1" x14ac:dyDescent="0.2">
      <c r="A61"/>
      <c r="B61"/>
      <c r="C61"/>
      <c r="D61"/>
      <c r="E61"/>
      <c r="F61"/>
      <c r="G61"/>
      <c r="H61"/>
      <c r="I61"/>
      <c r="J61"/>
      <c r="K61"/>
    </row>
    <row r="62" spans="1:11" s="47" customFormat="1" ht="15" customHeight="1" x14ac:dyDescent="0.2">
      <c r="A62"/>
      <c r="B62"/>
      <c r="C62"/>
      <c r="D62"/>
      <c r="E62"/>
      <c r="F62"/>
      <c r="G62"/>
      <c r="H62"/>
      <c r="I62"/>
      <c r="J62"/>
      <c r="K62"/>
    </row>
    <row r="63" spans="1:11" x14ac:dyDescent="0.2">
      <c r="A63" s="47"/>
      <c r="B63" s="47"/>
      <c r="C63" s="47"/>
      <c r="D63" s="47"/>
      <c r="E63" s="47"/>
      <c r="F63" s="47"/>
      <c r="G63" s="47"/>
      <c r="H63" s="47"/>
      <c r="I63" s="47"/>
      <c r="J63" s="47"/>
    </row>
    <row r="64" spans="1:11" x14ac:dyDescent="0.2">
      <c r="A64" s="47"/>
      <c r="B64" s="47"/>
      <c r="C64" s="47"/>
      <c r="D64" s="47"/>
      <c r="E64" s="47"/>
      <c r="F64" s="47"/>
      <c r="G64" s="47"/>
      <c r="H64" s="47"/>
      <c r="I64" s="47"/>
      <c r="J64" s="47"/>
    </row>
    <row r="65" spans="1:10" x14ac:dyDescent="0.2">
      <c r="A65" s="47"/>
      <c r="B65" s="47"/>
      <c r="C65" s="47"/>
      <c r="D65" s="47"/>
      <c r="E65" s="47"/>
      <c r="F65" s="47"/>
      <c r="G65" s="47"/>
      <c r="H65" s="47"/>
      <c r="I65" s="47"/>
      <c r="J65" s="47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02924B-E2E8-4ACA-9B82-B26AFACD72EF}">
  <dimension ref="A2:L47"/>
  <sheetViews>
    <sheetView topLeftCell="A5" workbookViewId="0">
      <selection activeCell="P15" sqref="P15"/>
    </sheetView>
  </sheetViews>
  <sheetFormatPr baseColWidth="10" defaultRowHeight="12.75" x14ac:dyDescent="0.2"/>
  <cols>
    <col min="1" max="10" width="8.7109375" customWidth="1"/>
    <col min="11" max="14" width="8.85546875" customWidth="1"/>
  </cols>
  <sheetData>
    <row r="2" spans="1:12" ht="15" customHeight="1" x14ac:dyDescent="0.2">
      <c r="A2" s="13"/>
    </row>
    <row r="3" spans="1:12" ht="15" customHeight="1" x14ac:dyDescent="0.2">
      <c r="A3" s="13"/>
    </row>
    <row r="4" spans="1:12" ht="13.5" customHeight="1" x14ac:dyDescent="0.2"/>
    <row r="5" spans="1:12" ht="15" customHeight="1" x14ac:dyDescent="0.2">
      <c r="A5" s="421" t="s">
        <v>187</v>
      </c>
      <c r="B5" s="392"/>
      <c r="C5" s="392"/>
      <c r="D5" s="397" t="s">
        <v>190</v>
      </c>
      <c r="E5" s="392"/>
      <c r="F5" s="398"/>
      <c r="G5" s="425" t="s">
        <v>191</v>
      </c>
      <c r="H5" s="425"/>
      <c r="I5" s="425"/>
      <c r="J5" s="425"/>
      <c r="K5" s="398"/>
    </row>
    <row r="6" spans="1:12" ht="15" customHeight="1" x14ac:dyDescent="0.2">
      <c r="A6" s="423"/>
      <c r="B6" s="384"/>
      <c r="C6" s="384"/>
      <c r="D6" s="384" t="s">
        <v>189</v>
      </c>
      <c r="E6" s="384"/>
      <c r="F6" s="385"/>
      <c r="G6" s="442" t="s">
        <v>192</v>
      </c>
      <c r="H6" s="442"/>
      <c r="I6" s="384" t="s">
        <v>189</v>
      </c>
      <c r="J6" s="384"/>
      <c r="K6" s="385"/>
    </row>
    <row r="7" spans="1:12" ht="15" customHeight="1" x14ac:dyDescent="0.2">
      <c r="A7" s="264">
        <v>1999</v>
      </c>
      <c r="B7" s="50"/>
      <c r="C7" s="51"/>
      <c r="D7" s="265">
        <v>281722.55</v>
      </c>
      <c r="E7" s="277"/>
      <c r="F7" s="277"/>
      <c r="G7" s="263">
        <v>69</v>
      </c>
      <c r="H7" s="263"/>
      <c r="I7" s="981">
        <v>9070</v>
      </c>
      <c r="J7" s="982"/>
      <c r="K7" s="983"/>
    </row>
    <row r="8" spans="1:12" ht="15" customHeight="1" x14ac:dyDescent="0.2">
      <c r="A8" s="264">
        <v>2000</v>
      </c>
      <c r="B8" s="50"/>
      <c r="C8" s="51"/>
      <c r="D8" s="265">
        <v>278101.8</v>
      </c>
      <c r="E8" s="277"/>
      <c r="F8" s="277"/>
      <c r="G8" s="263">
        <v>83</v>
      </c>
      <c r="H8" s="263"/>
      <c r="I8" s="278">
        <v>10274.6</v>
      </c>
      <c r="J8" s="93"/>
      <c r="K8" s="94"/>
    </row>
    <row r="9" spans="1:12" ht="15" customHeight="1" x14ac:dyDescent="0.2">
      <c r="A9" s="264">
        <v>2001</v>
      </c>
      <c r="B9" s="50"/>
      <c r="C9" s="51"/>
      <c r="D9" s="265">
        <v>313135.65000000002</v>
      </c>
      <c r="E9" s="277"/>
      <c r="F9" s="277"/>
      <c r="G9" s="263">
        <v>74</v>
      </c>
      <c r="H9" s="263"/>
      <c r="I9" s="278">
        <v>8589.1</v>
      </c>
      <c r="J9" s="93"/>
      <c r="K9" s="94"/>
    </row>
    <row r="10" spans="1:12" ht="15" customHeight="1" x14ac:dyDescent="0.2">
      <c r="A10" s="908">
        <v>2002</v>
      </c>
      <c r="B10" s="50"/>
      <c r="C10" s="51"/>
      <c r="D10" s="265">
        <v>260708.6</v>
      </c>
      <c r="E10" s="277"/>
      <c r="F10" s="277"/>
      <c r="G10" s="909">
        <v>100</v>
      </c>
      <c r="H10" s="910"/>
      <c r="I10" s="278">
        <v>7248</v>
      </c>
      <c r="J10" s="725"/>
      <c r="K10" s="726"/>
    </row>
    <row r="11" spans="1:12" ht="15" customHeight="1" x14ac:dyDescent="0.2">
      <c r="A11" s="907">
        <v>2003</v>
      </c>
      <c r="B11" s="50"/>
      <c r="C11" s="51"/>
      <c r="D11" s="265">
        <v>234697.45</v>
      </c>
      <c r="E11" s="277"/>
      <c r="F11" s="277"/>
      <c r="G11" s="909">
        <v>102</v>
      </c>
      <c r="H11" s="910"/>
      <c r="I11" s="278">
        <v>8285</v>
      </c>
      <c r="J11" s="725"/>
      <c r="K11" s="726"/>
      <c r="L11" s="6"/>
    </row>
    <row r="12" spans="1:12" ht="15" customHeight="1" x14ac:dyDescent="0.2">
      <c r="A12" s="758"/>
      <c r="B12" s="42"/>
      <c r="C12" s="42"/>
      <c r="D12" s="274"/>
      <c r="E12" s="275"/>
      <c r="F12" s="275"/>
      <c r="G12" s="786"/>
      <c r="H12" s="786"/>
      <c r="I12" s="276"/>
      <c r="J12" s="276"/>
      <c r="K12" s="276"/>
      <c r="L12" s="6"/>
    </row>
    <row r="13" spans="1:12" ht="15" customHeight="1" x14ac:dyDescent="0.2">
      <c r="A13" s="758"/>
      <c r="B13" s="42"/>
      <c r="C13" s="42"/>
      <c r="D13" s="274"/>
      <c r="E13" s="275"/>
      <c r="F13" s="275"/>
      <c r="G13" s="786"/>
      <c r="H13" s="786"/>
      <c r="I13" s="276"/>
      <c r="J13" s="276"/>
      <c r="K13" s="276"/>
    </row>
    <row r="14" spans="1:12" ht="15" customHeight="1" x14ac:dyDescent="0.2">
      <c r="A14" s="758"/>
      <c r="B14" s="42"/>
      <c r="C14" s="42"/>
      <c r="D14" s="274"/>
      <c r="E14" s="275"/>
      <c r="F14" s="275"/>
      <c r="G14" s="786"/>
      <c r="H14" s="786"/>
      <c r="I14" s="276"/>
      <c r="J14" s="276"/>
      <c r="K14" s="276"/>
    </row>
    <row r="15" spans="1:12" ht="15" customHeight="1" x14ac:dyDescent="0.2">
      <c r="A15" s="758"/>
      <c r="B15" s="42"/>
      <c r="C15" s="42"/>
      <c r="D15" s="274"/>
      <c r="E15" s="275"/>
      <c r="F15" s="275"/>
      <c r="G15" s="786"/>
      <c r="H15" s="786"/>
      <c r="I15" s="276"/>
      <c r="J15" s="276"/>
      <c r="K15" s="276"/>
    </row>
    <row r="16" spans="1:12" ht="15" customHeight="1" x14ac:dyDescent="0.2">
      <c r="A16" s="47"/>
      <c r="B16" s="47"/>
      <c r="C16" s="47"/>
      <c r="D16" s="47"/>
      <c r="E16" s="47"/>
      <c r="F16" s="47"/>
      <c r="G16" s="47"/>
      <c r="H16" s="47"/>
      <c r="I16" s="47"/>
      <c r="J16" s="47"/>
      <c r="K16" s="47"/>
    </row>
    <row r="17" spans="1:11" ht="15" customHeight="1" x14ac:dyDescent="0.2">
      <c r="A17" s="581" t="s">
        <v>186</v>
      </c>
      <c r="B17" s="582"/>
      <c r="C17" s="582"/>
      <c r="D17" s="582"/>
      <c r="E17" s="582"/>
      <c r="F17" s="815"/>
      <c r="G17" s="901"/>
      <c r="H17" s="816"/>
      <c r="I17" s="816"/>
      <c r="J17" s="816"/>
      <c r="K17" s="902"/>
    </row>
    <row r="18" spans="1:11" ht="15" customHeight="1" x14ac:dyDescent="0.2">
      <c r="A18" s="903" t="s">
        <v>187</v>
      </c>
      <c r="B18" s="779" t="s">
        <v>188</v>
      </c>
      <c r="C18" s="779"/>
      <c r="D18" s="779"/>
      <c r="E18" s="779"/>
      <c r="F18" s="904"/>
      <c r="G18" s="905"/>
      <c r="H18" s="906"/>
      <c r="I18" s="984" t="s">
        <v>189</v>
      </c>
      <c r="J18" s="985"/>
      <c r="K18" s="986"/>
    </row>
    <row r="19" spans="1:11" ht="15" customHeight="1" x14ac:dyDescent="0.2">
      <c r="A19" s="750">
        <v>2000</v>
      </c>
      <c r="B19" s="42"/>
      <c r="C19" s="42"/>
      <c r="D19" s="9">
        <v>316</v>
      </c>
      <c r="E19" s="42"/>
      <c r="F19" s="216"/>
      <c r="G19" s="800"/>
      <c r="H19" s="784"/>
      <c r="I19" s="974">
        <v>134615</v>
      </c>
      <c r="J19" s="975"/>
      <c r="K19" s="976"/>
    </row>
    <row r="20" spans="1:11" ht="15" customHeight="1" x14ac:dyDescent="0.2">
      <c r="A20" s="264">
        <v>2001</v>
      </c>
      <c r="B20" s="51"/>
      <c r="C20" s="51"/>
      <c r="D20" s="627">
        <v>317</v>
      </c>
      <c r="E20" s="51"/>
      <c r="F20" s="775"/>
      <c r="G20" s="804"/>
      <c r="H20" s="805"/>
      <c r="I20" s="974">
        <v>140276</v>
      </c>
      <c r="J20" s="975"/>
      <c r="K20" s="976"/>
    </row>
    <row r="21" spans="1:11" ht="15" customHeight="1" x14ac:dyDescent="0.2">
      <c r="A21" s="75">
        <v>2002</v>
      </c>
      <c r="B21" s="21"/>
      <c r="C21" s="21"/>
      <c r="D21" s="121">
        <v>330</v>
      </c>
      <c r="E21" s="21"/>
      <c r="F21" s="801"/>
      <c r="G21" s="802"/>
      <c r="H21" s="803"/>
      <c r="I21" s="987">
        <v>131260</v>
      </c>
      <c r="J21" s="988"/>
      <c r="K21" s="989"/>
    </row>
    <row r="22" spans="1:11" ht="15" customHeight="1" x14ac:dyDescent="0.2">
      <c r="A22" s="787">
        <v>2003</v>
      </c>
      <c r="B22" s="51"/>
      <c r="C22" s="51"/>
      <c r="D22" s="627">
        <v>306</v>
      </c>
      <c r="E22" s="51"/>
      <c r="F22" s="51"/>
      <c r="G22" s="804"/>
      <c r="H22" s="805"/>
      <c r="I22" s="974">
        <v>132416</v>
      </c>
      <c r="J22" s="975"/>
      <c r="K22" s="976"/>
    </row>
    <row r="23" spans="1:11" ht="15" customHeight="1" x14ac:dyDescent="0.2">
      <c r="A23" s="807"/>
      <c r="B23" s="42"/>
      <c r="C23" s="42"/>
      <c r="D23" s="9"/>
      <c r="E23" s="42"/>
      <c r="F23" s="42"/>
      <c r="G23" s="800"/>
      <c r="H23" s="784"/>
      <c r="I23" s="806"/>
      <c r="J23" s="806"/>
      <c r="K23" s="806"/>
    </row>
    <row r="25" spans="1:11" ht="15" customHeight="1" x14ac:dyDescent="0.2">
      <c r="A25" s="562" t="s">
        <v>198</v>
      </c>
      <c r="B25" s="657"/>
      <c r="C25" s="657"/>
      <c r="D25" s="657"/>
      <c r="E25" s="657"/>
      <c r="F25" s="977">
        <v>2001</v>
      </c>
      <c r="G25" s="978"/>
      <c r="H25" s="977">
        <v>2002</v>
      </c>
      <c r="I25" s="978"/>
      <c r="J25" s="979">
        <v>2003</v>
      </c>
      <c r="K25" s="980"/>
    </row>
    <row r="26" spans="1:11" ht="15" customHeight="1" x14ac:dyDescent="0.2">
      <c r="A26" s="262" t="s">
        <v>692</v>
      </c>
      <c r="B26" s="293"/>
      <c r="C26" s="293"/>
      <c r="D26" s="293"/>
      <c r="E26" s="293"/>
      <c r="F26" s="961">
        <v>306</v>
      </c>
      <c r="G26" s="962"/>
      <c r="H26" s="961">
        <v>334</v>
      </c>
      <c r="I26" s="962"/>
      <c r="J26" s="961">
        <v>315</v>
      </c>
      <c r="K26" s="962"/>
    </row>
    <row r="27" spans="1:11" ht="15" customHeight="1" x14ac:dyDescent="0.2">
      <c r="A27" s="7" t="s">
        <v>173</v>
      </c>
      <c r="B27" s="8"/>
      <c r="C27" s="8"/>
      <c r="D27" s="8"/>
      <c r="E27" s="8"/>
      <c r="F27" s="972">
        <v>30932</v>
      </c>
      <c r="G27" s="973"/>
      <c r="H27" s="972">
        <v>32003</v>
      </c>
      <c r="I27" s="973"/>
      <c r="J27" s="972">
        <v>31360</v>
      </c>
      <c r="K27" s="973"/>
    </row>
    <row r="28" spans="1:11" ht="15" customHeight="1" x14ac:dyDescent="0.2">
      <c r="A28" s="6"/>
      <c r="B28" s="6"/>
      <c r="C28" s="6"/>
      <c r="D28" s="6"/>
      <c r="E28" s="6"/>
      <c r="F28" s="808"/>
      <c r="G28" s="808"/>
      <c r="H28" s="808"/>
      <c r="I28" s="808"/>
      <c r="J28" s="808"/>
      <c r="K28" s="808"/>
    </row>
    <row r="33" spans="1:11" x14ac:dyDescent="0.2">
      <c r="A33" s="393" t="s">
        <v>199</v>
      </c>
      <c r="B33" s="394"/>
      <c r="C33" s="394"/>
      <c r="D33" s="394"/>
      <c r="E33" s="394"/>
      <c r="F33" s="661"/>
      <c r="G33" s="763">
        <v>1999</v>
      </c>
      <c r="H33" s="776">
        <v>2000</v>
      </c>
      <c r="I33" s="764">
        <v>2001</v>
      </c>
      <c r="J33" s="764">
        <v>2002</v>
      </c>
      <c r="K33" s="782">
        <v>2003</v>
      </c>
    </row>
    <row r="34" spans="1:11" x14ac:dyDescent="0.2">
      <c r="A34" s="56" t="s">
        <v>200</v>
      </c>
      <c r="B34" s="52"/>
      <c r="C34" s="52"/>
      <c r="D34" s="52"/>
      <c r="E34" s="52"/>
      <c r="F34" s="331"/>
      <c r="G34" s="767">
        <v>13</v>
      </c>
      <c r="H34" s="781">
        <v>24</v>
      </c>
      <c r="I34" s="768">
        <v>23</v>
      </c>
      <c r="J34" s="769">
        <v>19</v>
      </c>
      <c r="K34" s="777">
        <v>18</v>
      </c>
    </row>
    <row r="35" spans="1:11" x14ac:dyDescent="0.2">
      <c r="A35" s="50" t="s">
        <v>201</v>
      </c>
      <c r="B35" s="51"/>
      <c r="C35" s="51"/>
      <c r="D35" s="51"/>
      <c r="E35" s="51"/>
      <c r="F35" s="293"/>
      <c r="G35" s="765">
        <v>18</v>
      </c>
      <c r="H35" s="775">
        <v>11</v>
      </c>
      <c r="I35" s="86">
        <v>13</v>
      </c>
      <c r="J35" s="766">
        <v>15</v>
      </c>
      <c r="K35" s="773">
        <v>14</v>
      </c>
    </row>
    <row r="36" spans="1:11" x14ac:dyDescent="0.2">
      <c r="A36" s="55" t="s">
        <v>202</v>
      </c>
      <c r="B36" s="42"/>
      <c r="C36" s="42"/>
      <c r="D36" s="42"/>
      <c r="E36" s="42"/>
      <c r="F36" s="6"/>
      <c r="G36" s="770">
        <v>13</v>
      </c>
      <c r="H36" s="216">
        <v>14</v>
      </c>
      <c r="I36" s="771">
        <v>28</v>
      </c>
      <c r="J36" s="772">
        <v>21</v>
      </c>
      <c r="K36" s="91">
        <v>22</v>
      </c>
    </row>
    <row r="37" spans="1:11" x14ac:dyDescent="0.2">
      <c r="A37" s="50" t="s">
        <v>203</v>
      </c>
      <c r="B37" s="51"/>
      <c r="C37" s="51"/>
      <c r="D37" s="51"/>
      <c r="E37" s="51"/>
      <c r="F37" s="293"/>
      <c r="G37" s="765">
        <v>15</v>
      </c>
      <c r="H37" s="775">
        <v>7</v>
      </c>
      <c r="I37" s="86">
        <v>9</v>
      </c>
      <c r="J37" s="766">
        <v>14</v>
      </c>
      <c r="K37" s="773">
        <v>15</v>
      </c>
    </row>
    <row r="38" spans="1:11" x14ac:dyDescent="0.2">
      <c r="A38" s="55" t="s">
        <v>204</v>
      </c>
      <c r="B38" s="42"/>
      <c r="C38" s="42"/>
      <c r="D38" s="42"/>
      <c r="E38" s="42"/>
      <c r="F38" s="6"/>
      <c r="G38" s="770">
        <v>40</v>
      </c>
      <c r="H38" s="216">
        <v>40</v>
      </c>
      <c r="I38" s="771">
        <v>42</v>
      </c>
      <c r="J38" s="772">
        <v>49</v>
      </c>
      <c r="K38" s="91">
        <v>59</v>
      </c>
    </row>
    <row r="39" spans="1:11" x14ac:dyDescent="0.2">
      <c r="A39" s="56" t="s">
        <v>205</v>
      </c>
      <c r="B39" s="52"/>
      <c r="C39" s="52"/>
      <c r="D39" s="52"/>
      <c r="E39" s="52"/>
      <c r="F39" s="331"/>
      <c r="G39" s="767">
        <v>1</v>
      </c>
      <c r="H39" s="781">
        <v>1</v>
      </c>
      <c r="I39" s="768">
        <v>3</v>
      </c>
      <c r="J39" s="769">
        <v>1</v>
      </c>
      <c r="K39" s="777">
        <v>3</v>
      </c>
    </row>
    <row r="40" spans="1:11" x14ac:dyDescent="0.2">
      <c r="A40" s="50" t="s">
        <v>206</v>
      </c>
      <c r="B40" s="51"/>
      <c r="C40" s="51"/>
      <c r="D40" s="51"/>
      <c r="E40" s="51"/>
      <c r="F40" s="293"/>
      <c r="G40" s="765">
        <v>2</v>
      </c>
      <c r="H40" s="775">
        <v>2</v>
      </c>
      <c r="I40" s="86">
        <v>3</v>
      </c>
      <c r="J40" s="766">
        <v>2</v>
      </c>
      <c r="K40" s="773">
        <v>0</v>
      </c>
    </row>
    <row r="41" spans="1:11" x14ac:dyDescent="0.2">
      <c r="A41" s="55" t="s">
        <v>564</v>
      </c>
      <c r="B41" s="42"/>
      <c r="C41" s="42"/>
      <c r="D41" s="42"/>
      <c r="E41" s="42"/>
      <c r="F41" s="6"/>
      <c r="G41" s="770">
        <v>3</v>
      </c>
      <c r="H41" s="216">
        <v>4</v>
      </c>
      <c r="I41" s="771">
        <v>2</v>
      </c>
      <c r="J41" s="772">
        <v>1</v>
      </c>
      <c r="K41" s="91">
        <v>4</v>
      </c>
    </row>
    <row r="42" spans="1:11" x14ac:dyDescent="0.2">
      <c r="A42" s="50"/>
      <c r="B42" s="51"/>
      <c r="C42" s="51"/>
      <c r="D42" s="51"/>
      <c r="E42" s="293"/>
      <c r="F42" s="783" t="s">
        <v>39</v>
      </c>
      <c r="G42" s="765">
        <v>105</v>
      </c>
      <c r="H42" s="775">
        <f>SUM(H34:H41)</f>
        <v>103</v>
      </c>
      <c r="I42" s="86">
        <f>SUM(I34:I41)</f>
        <v>123</v>
      </c>
      <c r="J42" s="766">
        <f>SUM(J34:J41)</f>
        <v>122</v>
      </c>
      <c r="K42" s="774">
        <f>SUM(K34:K41)</f>
        <v>135</v>
      </c>
    </row>
    <row r="43" spans="1:11" x14ac:dyDescent="0.2">
      <c r="A43" s="778" t="s">
        <v>691</v>
      </c>
      <c r="B43" s="779"/>
      <c r="C43" s="779"/>
      <c r="D43" s="779"/>
      <c r="E43" s="780"/>
      <c r="F43" s="653"/>
      <c r="G43" s="349">
        <v>80857</v>
      </c>
      <c r="H43" s="90">
        <v>75036</v>
      </c>
      <c r="I43" s="90">
        <v>70326</v>
      </c>
      <c r="J43" s="693">
        <v>68936</v>
      </c>
      <c r="K43" s="90">
        <v>87810</v>
      </c>
    </row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</sheetData>
  <mergeCells count="15">
    <mergeCell ref="I7:K7"/>
    <mergeCell ref="F26:G26"/>
    <mergeCell ref="H26:I26"/>
    <mergeCell ref="J26:K26"/>
    <mergeCell ref="I18:K18"/>
    <mergeCell ref="I19:K19"/>
    <mergeCell ref="I20:K20"/>
    <mergeCell ref="I21:K21"/>
    <mergeCell ref="F27:G27"/>
    <mergeCell ref="H27:I27"/>
    <mergeCell ref="J27:K27"/>
    <mergeCell ref="I22:K22"/>
    <mergeCell ref="F25:G25"/>
    <mergeCell ref="H25:I25"/>
    <mergeCell ref="J25:K25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8BBE1F-8FE6-4331-A9FE-1FFD87E8DA09}">
  <dimension ref="A1:K50"/>
  <sheetViews>
    <sheetView topLeftCell="A5" workbookViewId="0">
      <selection activeCell="O32" sqref="O32"/>
    </sheetView>
  </sheetViews>
  <sheetFormatPr baseColWidth="10" defaultRowHeight="12.75" x14ac:dyDescent="0.2"/>
  <cols>
    <col min="1" max="1" width="9.7109375" customWidth="1"/>
    <col min="2" max="2" width="8.7109375" customWidth="1"/>
    <col min="3" max="3" width="7.28515625" customWidth="1"/>
    <col min="4" max="6" width="7.7109375" customWidth="1"/>
    <col min="7" max="9" width="12.7109375" customWidth="1"/>
    <col min="10" max="12" width="7.7109375" customWidth="1"/>
  </cols>
  <sheetData>
    <row r="1" spans="1:11" ht="15" customHeight="1" x14ac:dyDescent="0.2"/>
    <row r="2" spans="1:11" ht="15" customHeight="1" x14ac:dyDescent="0.2">
      <c r="A2" s="34"/>
    </row>
    <row r="3" spans="1:11" ht="9.9499999999999993" customHeight="1" x14ac:dyDescent="0.2"/>
    <row r="4" spans="1:11" ht="15" customHeight="1" x14ac:dyDescent="0.2">
      <c r="A4" s="391"/>
      <c r="B4" s="392"/>
      <c r="C4" s="392"/>
      <c r="D4" s="392"/>
      <c r="E4" s="392"/>
      <c r="F4" s="392"/>
      <c r="G4" s="419">
        <v>2001</v>
      </c>
      <c r="H4" s="471">
        <v>2002</v>
      </c>
      <c r="I4" s="516">
        <v>2003</v>
      </c>
    </row>
    <row r="5" spans="1:11" ht="15" customHeight="1" x14ac:dyDescent="0.2">
      <c r="A5" s="43" t="s">
        <v>207</v>
      </c>
      <c r="B5" s="21"/>
      <c r="C5" s="21"/>
      <c r="D5" s="21"/>
      <c r="E5" s="21"/>
      <c r="F5" s="21"/>
      <c r="G5" s="729">
        <v>18</v>
      </c>
      <c r="H5" s="119">
        <v>15</v>
      </c>
      <c r="I5" s="119">
        <v>19</v>
      </c>
    </row>
    <row r="6" spans="1:11" ht="15" customHeight="1" x14ac:dyDescent="0.2">
      <c r="A6" s="43" t="s">
        <v>208</v>
      </c>
      <c r="B6" s="21"/>
      <c r="C6" s="21"/>
      <c r="D6" s="21"/>
      <c r="E6" s="21"/>
      <c r="F6" s="21"/>
      <c r="G6" s="62">
        <v>43</v>
      </c>
      <c r="H6" s="119">
        <v>55</v>
      </c>
      <c r="I6" s="119">
        <v>42</v>
      </c>
    </row>
    <row r="7" spans="1:11" ht="15" customHeight="1" x14ac:dyDescent="0.2">
      <c r="A7" s="43" t="s">
        <v>209</v>
      </c>
      <c r="B7" s="21"/>
      <c r="C7" s="21"/>
      <c r="D7" s="21"/>
      <c r="E7" s="21"/>
      <c r="F7" s="21"/>
      <c r="G7" s="62">
        <v>7</v>
      </c>
      <c r="H7" s="119">
        <v>10</v>
      </c>
      <c r="I7" s="119">
        <v>16</v>
      </c>
    </row>
    <row r="8" spans="1:11" ht="15" customHeight="1" x14ac:dyDescent="0.2">
      <c r="A8" s="43" t="s">
        <v>210</v>
      </c>
      <c r="B8" s="21"/>
      <c r="C8" s="21"/>
      <c r="D8" s="21"/>
      <c r="E8" s="21"/>
      <c r="F8" s="21"/>
      <c r="G8" s="62">
        <v>23</v>
      </c>
      <c r="H8" s="119">
        <v>29</v>
      </c>
      <c r="I8" s="119">
        <v>25</v>
      </c>
    </row>
    <row r="9" spans="1:11" ht="15" customHeight="1" x14ac:dyDescent="0.2">
      <c r="A9" s="43" t="s">
        <v>211</v>
      </c>
      <c r="B9" s="21"/>
      <c r="C9" s="21"/>
      <c r="D9" s="21"/>
      <c r="E9" s="21"/>
      <c r="F9" s="21"/>
      <c r="G9" s="62">
        <v>8</v>
      </c>
      <c r="H9" s="119">
        <v>7</v>
      </c>
      <c r="I9" s="119">
        <v>7</v>
      </c>
    </row>
    <row r="10" spans="1:11" ht="15" customHeight="1" x14ac:dyDescent="0.2">
      <c r="A10" s="42"/>
      <c r="B10" s="42"/>
      <c r="C10" s="42"/>
      <c r="D10" s="42"/>
      <c r="E10" s="42"/>
      <c r="F10" s="42"/>
      <c r="H10" s="123"/>
      <c r="I10" s="123"/>
      <c r="J10" s="123"/>
      <c r="K10" s="123"/>
    </row>
    <row r="11" spans="1:11" ht="15" customHeight="1" x14ac:dyDescent="0.2">
      <c r="A11" s="47"/>
      <c r="B11" s="47"/>
      <c r="C11" s="47"/>
      <c r="D11" s="47"/>
      <c r="E11" s="47"/>
      <c r="F11" s="47"/>
      <c r="G11" s="47"/>
      <c r="H11" s="47"/>
      <c r="I11" s="47"/>
      <c r="J11" s="47"/>
      <c r="K11" s="47"/>
    </row>
    <row r="12" spans="1:11" ht="15" customHeight="1" x14ac:dyDescent="0.2">
      <c r="A12" s="98"/>
      <c r="B12" s="47"/>
      <c r="C12" s="47"/>
      <c r="D12" s="47"/>
      <c r="E12" s="47"/>
      <c r="F12" s="47"/>
      <c r="G12" s="47"/>
      <c r="H12" s="47"/>
      <c r="I12" s="47"/>
      <c r="J12" s="47"/>
      <c r="K12" s="47"/>
    </row>
    <row r="13" spans="1:11" ht="15" customHeight="1" x14ac:dyDescent="0.2">
      <c r="A13" s="47"/>
      <c r="B13" s="47"/>
      <c r="C13" s="47"/>
      <c r="D13" s="47"/>
      <c r="E13" s="47"/>
      <c r="F13" s="47"/>
      <c r="G13" s="47"/>
      <c r="H13" s="47"/>
      <c r="I13" s="47"/>
      <c r="J13" s="47"/>
      <c r="K13" s="47"/>
    </row>
    <row r="14" spans="1:11" ht="15" customHeight="1" x14ac:dyDescent="0.2">
      <c r="A14" s="391"/>
      <c r="B14" s="392"/>
      <c r="C14" s="392"/>
      <c r="D14" s="392"/>
      <c r="E14" s="392"/>
      <c r="F14" s="392"/>
      <c r="G14" s="419">
        <v>2001</v>
      </c>
      <c r="H14" s="471">
        <v>2002</v>
      </c>
      <c r="I14" s="516">
        <v>2003</v>
      </c>
    </row>
    <row r="15" spans="1:11" ht="15" customHeight="1" x14ac:dyDescent="0.2">
      <c r="A15" s="43" t="s">
        <v>212</v>
      </c>
      <c r="B15" s="21"/>
      <c r="C15" s="21"/>
      <c r="D15" s="21"/>
      <c r="E15" s="21"/>
      <c r="F15" s="15"/>
      <c r="G15" s="165">
        <v>1</v>
      </c>
      <c r="H15" s="92">
        <v>1</v>
      </c>
      <c r="I15" s="92">
        <v>2</v>
      </c>
    </row>
    <row r="16" spans="1:11" ht="15" customHeight="1" x14ac:dyDescent="0.2">
      <c r="A16" s="43" t="s">
        <v>557</v>
      </c>
      <c r="B16" s="21"/>
      <c r="C16" s="21"/>
      <c r="D16" s="21"/>
      <c r="E16" s="21"/>
      <c r="F16" s="15"/>
      <c r="G16" s="70">
        <v>11</v>
      </c>
      <c r="H16" s="92">
        <v>9</v>
      </c>
      <c r="I16" s="92">
        <v>17</v>
      </c>
    </row>
    <row r="17" spans="1:11" ht="15" customHeight="1" x14ac:dyDescent="0.2">
      <c r="A17" s="47"/>
      <c r="B17" s="47"/>
      <c r="C17" s="47"/>
      <c r="D17" s="47"/>
      <c r="E17" s="47"/>
      <c r="F17" s="47"/>
      <c r="G17" s="47"/>
      <c r="H17" s="47"/>
      <c r="I17" s="47"/>
      <c r="J17" s="47"/>
      <c r="K17" s="47"/>
    </row>
    <row r="18" spans="1:11" ht="15" customHeight="1" x14ac:dyDescent="0.2">
      <c r="A18" s="47"/>
      <c r="B18" s="47"/>
      <c r="C18" s="47"/>
      <c r="D18" s="47"/>
      <c r="E18" s="47"/>
      <c r="F18" s="47"/>
      <c r="G18" s="47"/>
      <c r="H18" s="47"/>
      <c r="I18" s="47"/>
      <c r="J18" s="47"/>
      <c r="K18" s="47"/>
    </row>
    <row r="19" spans="1:11" ht="15" customHeight="1" x14ac:dyDescent="0.2">
      <c r="A19" s="98"/>
      <c r="B19" s="47"/>
      <c r="C19" s="47"/>
      <c r="D19" s="47"/>
      <c r="E19" s="47"/>
      <c r="F19" s="47"/>
      <c r="G19" s="47"/>
      <c r="H19" s="47"/>
      <c r="I19" s="47"/>
      <c r="J19" s="47"/>
      <c r="K19" s="47"/>
    </row>
    <row r="20" spans="1:11" ht="15" customHeight="1" x14ac:dyDescent="0.2">
      <c r="A20" s="98"/>
      <c r="B20" s="47"/>
      <c r="C20" s="47"/>
      <c r="D20" s="47"/>
      <c r="E20" s="47"/>
      <c r="F20" s="21"/>
      <c r="G20" s="47"/>
      <c r="H20" s="47"/>
      <c r="I20" s="47"/>
      <c r="J20" s="47"/>
      <c r="K20" s="47"/>
    </row>
    <row r="21" spans="1:11" ht="15" customHeight="1" x14ac:dyDescent="0.2">
      <c r="A21" s="393" t="s">
        <v>213</v>
      </c>
      <c r="B21" s="394"/>
      <c r="C21" s="394"/>
      <c r="D21" s="394"/>
      <c r="E21" s="394"/>
      <c r="F21" s="473"/>
      <c r="G21" s="518">
        <v>2003</v>
      </c>
      <c r="H21" s="519"/>
      <c r="I21" s="520"/>
    </row>
    <row r="22" spans="1:11" ht="15" customHeight="1" x14ac:dyDescent="0.2">
      <c r="A22" s="433"/>
      <c r="B22" s="434"/>
      <c r="C22" s="521"/>
      <c r="D22" s="434"/>
      <c r="E22" s="434"/>
      <c r="F22" s="473"/>
      <c r="G22" s="522" t="s">
        <v>39</v>
      </c>
      <c r="H22" s="523" t="s">
        <v>39</v>
      </c>
      <c r="I22" s="523" t="s">
        <v>214</v>
      </c>
    </row>
    <row r="23" spans="1:11" ht="15" customHeight="1" x14ac:dyDescent="0.2">
      <c r="A23" s="372"/>
      <c r="B23" s="382"/>
      <c r="C23" s="382"/>
      <c r="D23" s="382"/>
      <c r="E23" s="382"/>
      <c r="F23" s="524"/>
      <c r="G23" s="525" t="s">
        <v>215</v>
      </c>
      <c r="H23" s="526" t="s">
        <v>216</v>
      </c>
      <c r="I23" s="526" t="s">
        <v>217</v>
      </c>
    </row>
    <row r="24" spans="1:11" ht="15" customHeight="1" x14ac:dyDescent="0.2">
      <c r="A24" s="43" t="s">
        <v>218</v>
      </c>
      <c r="B24" s="21"/>
      <c r="C24" s="21"/>
      <c r="D24" s="21"/>
      <c r="E24" s="21"/>
      <c r="F24" s="247"/>
      <c r="G24" s="70">
        <v>40</v>
      </c>
      <c r="H24" s="70">
        <v>65</v>
      </c>
      <c r="I24" s="70">
        <v>46</v>
      </c>
    </row>
    <row r="25" spans="1:11" ht="15" customHeight="1" x14ac:dyDescent="0.2">
      <c r="A25" s="43" t="s">
        <v>219</v>
      </c>
      <c r="B25" s="21"/>
      <c r="C25" s="21"/>
      <c r="D25" s="21"/>
      <c r="E25" s="21"/>
      <c r="F25" s="247"/>
      <c r="G25" s="70">
        <v>16</v>
      </c>
      <c r="H25" s="70">
        <v>22</v>
      </c>
      <c r="I25" s="70">
        <v>12</v>
      </c>
    </row>
    <row r="26" spans="1:11" ht="12.75" customHeight="1" x14ac:dyDescent="0.2">
      <c r="A26" s="55" t="s">
        <v>220</v>
      </c>
      <c r="B26" s="42"/>
      <c r="C26" s="42"/>
      <c r="D26" s="42"/>
      <c r="E26" s="42"/>
      <c r="F26" s="49"/>
      <c r="G26" s="279"/>
      <c r="H26" s="279"/>
      <c r="I26" s="279"/>
    </row>
    <row r="27" spans="1:11" ht="12.75" customHeight="1" x14ac:dyDescent="0.2">
      <c r="A27" s="43" t="s">
        <v>221</v>
      </c>
      <c r="B27" s="21"/>
      <c r="C27" s="21"/>
      <c r="D27" s="21"/>
      <c r="E27" s="21"/>
      <c r="F27" s="247"/>
      <c r="G27" s="70">
        <v>8</v>
      </c>
      <c r="H27" s="70">
        <v>8</v>
      </c>
      <c r="I27" s="70">
        <v>4</v>
      </c>
    </row>
    <row r="28" spans="1:11" ht="12.75" customHeight="1" x14ac:dyDescent="0.2">
      <c r="A28" s="55" t="s">
        <v>222</v>
      </c>
      <c r="B28" s="42"/>
      <c r="C28" s="42"/>
      <c r="D28" s="42"/>
      <c r="E28" s="42"/>
      <c r="F28" s="49"/>
      <c r="G28" s="279"/>
      <c r="H28" s="279"/>
      <c r="I28" s="279"/>
    </row>
    <row r="29" spans="1:11" ht="12.75" customHeight="1" x14ac:dyDescent="0.2">
      <c r="A29" s="55" t="s">
        <v>223</v>
      </c>
      <c r="B29" s="42"/>
      <c r="C29" s="42"/>
      <c r="D29" s="42"/>
      <c r="E29" s="42"/>
      <c r="F29" s="49"/>
      <c r="G29" s="280"/>
      <c r="H29" s="280"/>
      <c r="I29" s="280"/>
    </row>
    <row r="30" spans="1:11" ht="12.75" customHeight="1" x14ac:dyDescent="0.2">
      <c r="A30" s="250" t="s">
        <v>224</v>
      </c>
      <c r="B30" s="21"/>
      <c r="C30" s="21"/>
      <c r="D30" s="21"/>
      <c r="E30" s="21"/>
      <c r="F30" s="247"/>
      <c r="G30" s="70">
        <v>22</v>
      </c>
      <c r="H30" s="70">
        <v>28</v>
      </c>
      <c r="I30" s="70">
        <v>18</v>
      </c>
    </row>
    <row r="31" spans="1:11" ht="12.75" customHeight="1" x14ac:dyDescent="0.2">
      <c r="A31" s="43" t="s">
        <v>225</v>
      </c>
      <c r="B31" s="21"/>
      <c r="C31" s="21"/>
      <c r="D31" s="21"/>
      <c r="E31" s="21"/>
      <c r="F31" s="247"/>
      <c r="G31" s="70">
        <v>8</v>
      </c>
      <c r="H31" s="70">
        <v>0</v>
      </c>
      <c r="I31" s="70">
        <v>0</v>
      </c>
    </row>
    <row r="32" spans="1:11" ht="12.75" customHeight="1" x14ac:dyDescent="0.2">
      <c r="A32" s="43" t="s">
        <v>226</v>
      </c>
      <c r="B32" s="21"/>
      <c r="C32" s="21"/>
      <c r="D32" s="21"/>
      <c r="E32" s="21"/>
      <c r="F32" s="247"/>
      <c r="G32" s="70">
        <v>2</v>
      </c>
      <c r="H32" s="70">
        <v>3</v>
      </c>
      <c r="I32" s="70">
        <v>2</v>
      </c>
    </row>
    <row r="33" spans="1:11" ht="12.75" customHeight="1" x14ac:dyDescent="0.2">
      <c r="A33" s="43" t="s">
        <v>227</v>
      </c>
      <c r="B33" s="21"/>
      <c r="C33" s="21"/>
      <c r="D33" s="21"/>
      <c r="E33" s="21"/>
      <c r="F33" s="247"/>
      <c r="G33" s="70">
        <v>2</v>
      </c>
      <c r="H33" s="70">
        <v>0</v>
      </c>
      <c r="I33" s="70">
        <v>0</v>
      </c>
    </row>
    <row r="34" spans="1:11" ht="15" customHeight="1" x14ac:dyDescent="0.2">
      <c r="A34" s="43" t="s">
        <v>228</v>
      </c>
      <c r="B34" s="21"/>
      <c r="C34" s="21"/>
      <c r="D34" s="21"/>
      <c r="E34" s="21"/>
      <c r="F34" s="247"/>
      <c r="G34" s="70">
        <v>3</v>
      </c>
      <c r="H34" s="70">
        <v>2</v>
      </c>
      <c r="I34" s="70">
        <v>2</v>
      </c>
    </row>
    <row r="35" spans="1:11" ht="15" customHeight="1" x14ac:dyDescent="0.2"/>
    <row r="36" spans="1:11" ht="15" customHeight="1" x14ac:dyDescent="0.2"/>
    <row r="37" spans="1:11" ht="15" customHeight="1" x14ac:dyDescent="0.2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</row>
    <row r="38" spans="1:11" ht="15" customHeight="1" x14ac:dyDescent="0.2">
      <c r="A38" s="47"/>
      <c r="B38" s="47"/>
      <c r="C38" s="47"/>
      <c r="D38" s="47"/>
      <c r="E38" s="47"/>
      <c r="F38" s="47"/>
      <c r="G38" s="47"/>
      <c r="H38" s="47"/>
      <c r="I38" s="47"/>
      <c r="J38" s="47"/>
      <c r="K38" s="47"/>
    </row>
    <row r="39" spans="1:11" ht="15" customHeight="1" x14ac:dyDescent="0.2">
      <c r="A39" s="98"/>
      <c r="B39" s="47"/>
      <c r="C39" s="47"/>
      <c r="D39" s="47"/>
      <c r="E39" s="47"/>
      <c r="F39" s="47"/>
      <c r="G39" s="47"/>
      <c r="H39" s="47"/>
      <c r="I39" s="47"/>
      <c r="J39" s="47"/>
      <c r="K39" s="47"/>
    </row>
    <row r="40" spans="1:11" ht="15" customHeight="1" x14ac:dyDescent="0.2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</row>
    <row r="41" spans="1:11" ht="15" customHeight="1" x14ac:dyDescent="0.2">
      <c r="A41" s="479"/>
      <c r="B41" s="392"/>
      <c r="C41" s="392"/>
      <c r="D41" s="392"/>
      <c r="E41" s="392"/>
      <c r="F41" s="392"/>
      <c r="G41" s="419">
        <v>2001</v>
      </c>
      <c r="H41" s="471">
        <v>2002</v>
      </c>
      <c r="I41" s="516">
        <v>2003</v>
      </c>
    </row>
    <row r="42" spans="1:11" ht="15" customHeight="1" x14ac:dyDescent="0.2">
      <c r="A42" s="124" t="s">
        <v>229</v>
      </c>
      <c r="B42" s="21"/>
      <c r="C42" s="21"/>
      <c r="D42" s="21"/>
      <c r="E42" s="21"/>
      <c r="F42" s="21"/>
      <c r="G42" s="62">
        <v>10</v>
      </c>
      <c r="H42" s="62">
        <v>43</v>
      </c>
      <c r="I42" s="62">
        <v>29</v>
      </c>
    </row>
    <row r="43" spans="1:11" ht="15" customHeight="1" x14ac:dyDescent="0.2">
      <c r="A43" s="43" t="s">
        <v>230</v>
      </c>
      <c r="B43" s="21"/>
      <c r="C43" s="21"/>
      <c r="D43" s="21"/>
      <c r="E43" s="21"/>
      <c r="F43" s="121" t="s">
        <v>231</v>
      </c>
      <c r="G43" s="122">
        <v>24.66</v>
      </c>
      <c r="H43" s="122">
        <v>54</v>
      </c>
      <c r="I43" s="122">
        <v>32</v>
      </c>
    </row>
    <row r="44" spans="1:11" ht="15" customHeight="1" x14ac:dyDescent="0.2">
      <c r="A44" s="43" t="s">
        <v>232</v>
      </c>
      <c r="B44" s="21"/>
      <c r="C44" s="21"/>
      <c r="D44" s="21"/>
      <c r="E44" s="21"/>
      <c r="F44" s="121" t="s">
        <v>231</v>
      </c>
      <c r="G44" s="122">
        <v>3.1</v>
      </c>
      <c r="H44" s="122">
        <v>16</v>
      </c>
      <c r="I44" s="122">
        <v>5</v>
      </c>
    </row>
    <row r="45" spans="1:11" ht="15" customHeight="1" x14ac:dyDescent="0.2">
      <c r="A45" s="43" t="s">
        <v>233</v>
      </c>
      <c r="B45" s="21"/>
      <c r="C45" s="21"/>
      <c r="D45" s="21"/>
      <c r="E45" s="21"/>
      <c r="F45" s="121" t="s">
        <v>231</v>
      </c>
      <c r="G45" s="62">
        <v>0</v>
      </c>
      <c r="H45" s="62">
        <v>0</v>
      </c>
      <c r="I45" s="122">
        <v>0.03</v>
      </c>
    </row>
    <row r="46" spans="1:11" ht="15" customHeight="1" x14ac:dyDescent="0.2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</row>
    <row r="47" spans="1:11" ht="15" customHeight="1" x14ac:dyDescent="0.2">
      <c r="A47" s="990" t="s">
        <v>646</v>
      </c>
      <c r="B47" s="991"/>
      <c r="C47" s="991"/>
      <c r="D47" s="991"/>
      <c r="E47" s="991"/>
      <c r="F47" s="991"/>
      <c r="G47" s="991"/>
      <c r="H47" s="991"/>
      <c r="I47" s="992"/>
      <c r="J47" s="47"/>
      <c r="K47" s="47"/>
    </row>
    <row r="48" spans="1:11" ht="15" customHeight="1" x14ac:dyDescent="0.2">
      <c r="A48" s="993"/>
      <c r="B48" s="994"/>
      <c r="C48" s="994"/>
      <c r="D48" s="994"/>
      <c r="E48" s="994"/>
      <c r="F48" s="994"/>
      <c r="G48" s="994"/>
      <c r="H48" s="994"/>
      <c r="I48" s="995"/>
      <c r="J48" s="47"/>
      <c r="K48" s="47"/>
    </row>
    <row r="49" ht="15" customHeight="1" x14ac:dyDescent="0.2"/>
    <row r="50" ht="15" customHeight="1" x14ac:dyDescent="0.2"/>
  </sheetData>
  <mergeCells count="1">
    <mergeCell ref="A47:I48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1B6D1-8877-4357-BE31-EE6CE518E1BC}">
  <dimension ref="A4:K40"/>
  <sheetViews>
    <sheetView workbookViewId="0">
      <selection activeCell="O33" sqref="O33"/>
    </sheetView>
  </sheetViews>
  <sheetFormatPr baseColWidth="10" defaultRowHeight="12.75" x14ac:dyDescent="0.2"/>
  <cols>
    <col min="1" max="1" width="9.85546875" customWidth="1"/>
    <col min="2" max="7" width="7.7109375" customWidth="1"/>
    <col min="8" max="10" width="10.7109375" customWidth="1"/>
    <col min="11" max="13" width="7.7109375" customWidth="1"/>
    <col min="14" max="15" width="7.85546875" customWidth="1"/>
    <col min="16" max="41" width="9.7109375" customWidth="1"/>
  </cols>
  <sheetData>
    <row r="4" ht="15" customHeight="1" x14ac:dyDescent="0.2"/>
    <row r="5" ht="15" customHeight="1" x14ac:dyDescent="0.2"/>
    <row r="6" ht="15" customHeight="1" x14ac:dyDescent="0.2"/>
    <row r="7" ht="15" customHeight="1" x14ac:dyDescent="0.2"/>
    <row r="8" ht="15" customHeight="1" x14ac:dyDescent="0.2"/>
    <row r="9" ht="12.75" customHeight="1" x14ac:dyDescent="0.2"/>
    <row r="10" ht="12.75" customHeight="1" x14ac:dyDescent="0.2"/>
    <row r="11" ht="12.75" customHeight="1" x14ac:dyDescent="0.2"/>
    <row r="12" ht="12.75" customHeight="1" x14ac:dyDescent="0.2"/>
    <row r="13" ht="12.75" customHeight="1" x14ac:dyDescent="0.2"/>
    <row r="14" ht="12.75" customHeight="1" x14ac:dyDescent="0.2"/>
    <row r="15" ht="12.75" customHeight="1" x14ac:dyDescent="0.2"/>
    <row r="16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35" spans="1:11" s="47" customFormat="1" ht="15" customHeight="1" x14ac:dyDescent="0.2">
      <c r="A35"/>
      <c r="B35"/>
      <c r="C35"/>
      <c r="D35"/>
      <c r="E35"/>
      <c r="F35"/>
      <c r="G35"/>
      <c r="H35"/>
      <c r="I35"/>
      <c r="J35"/>
      <c r="K35"/>
    </row>
    <row r="36" spans="1:11" s="47" customFormat="1" ht="15" customHeight="1" x14ac:dyDescent="0.2">
      <c r="A36"/>
      <c r="B36"/>
      <c r="C36"/>
      <c r="D36"/>
      <c r="E36"/>
      <c r="F36"/>
      <c r="G36"/>
      <c r="H36"/>
      <c r="I36"/>
      <c r="J36"/>
      <c r="K36"/>
    </row>
    <row r="37" spans="1:11" s="47" customFormat="1" ht="15" customHeight="1" x14ac:dyDescent="0.2">
      <c r="A37"/>
      <c r="B37"/>
      <c r="C37"/>
      <c r="D37"/>
      <c r="E37"/>
      <c r="F37"/>
      <c r="G37"/>
      <c r="H37"/>
      <c r="I37"/>
      <c r="J37"/>
      <c r="K37"/>
    </row>
    <row r="38" spans="1:11" s="47" customFormat="1" ht="15" customHeight="1" x14ac:dyDescent="0.2">
      <c r="A38"/>
      <c r="B38"/>
      <c r="C38"/>
      <c r="D38"/>
      <c r="E38"/>
      <c r="F38"/>
      <c r="G38"/>
      <c r="H38"/>
      <c r="I38"/>
      <c r="J38"/>
      <c r="K38"/>
    </row>
    <row r="39" spans="1:11" s="47" customFormat="1" ht="15" customHeight="1" x14ac:dyDescent="0.2">
      <c r="A39"/>
      <c r="B39"/>
      <c r="C39"/>
      <c r="D39"/>
      <c r="E39"/>
      <c r="F39"/>
      <c r="G39"/>
      <c r="H39"/>
      <c r="I39"/>
      <c r="J39"/>
      <c r="K39"/>
    </row>
    <row r="40" spans="1:11" s="47" customFormat="1" ht="15" customHeight="1" x14ac:dyDescent="0.2">
      <c r="A40"/>
      <c r="B40"/>
      <c r="C40"/>
      <c r="D40"/>
      <c r="E40"/>
      <c r="F40"/>
      <c r="G40"/>
      <c r="H40"/>
      <c r="I40"/>
      <c r="J40"/>
      <c r="K40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30B88-2C26-49DC-B14C-B009A2A61C5A}">
  <dimension ref="A1:L16"/>
  <sheetViews>
    <sheetView workbookViewId="0">
      <selection activeCell="J25" sqref="J25:K25"/>
    </sheetView>
  </sheetViews>
  <sheetFormatPr baseColWidth="10" defaultRowHeight="12.75" x14ac:dyDescent="0.2"/>
  <cols>
    <col min="5" max="5" width="13.5703125" customWidth="1"/>
    <col min="12" max="12" width="24" customWidth="1"/>
  </cols>
  <sheetData>
    <row r="1" spans="1:12" x14ac:dyDescent="0.2">
      <c r="A1" s="13" t="s">
        <v>234</v>
      </c>
      <c r="D1" s="18" t="s">
        <v>38</v>
      </c>
      <c r="E1" s="18" t="s">
        <v>235</v>
      </c>
      <c r="F1" s="18" t="s">
        <v>236</v>
      </c>
      <c r="G1" s="18" t="s">
        <v>237</v>
      </c>
      <c r="H1" s="18" t="s">
        <v>238</v>
      </c>
      <c r="I1" s="18" t="s">
        <v>239</v>
      </c>
      <c r="J1" s="18" t="s">
        <v>240</v>
      </c>
      <c r="K1" s="18" t="s">
        <v>241</v>
      </c>
      <c r="L1" s="74" t="s">
        <v>242</v>
      </c>
    </row>
    <row r="2" spans="1:12" x14ac:dyDescent="0.2">
      <c r="A2">
        <v>89</v>
      </c>
      <c r="B2">
        <v>11439</v>
      </c>
      <c r="D2" s="264"/>
      <c r="E2" s="353"/>
      <c r="F2" s="354"/>
      <c r="G2" s="354"/>
      <c r="H2" s="354"/>
      <c r="I2" s="354"/>
      <c r="J2" s="354"/>
      <c r="K2" s="354"/>
      <c r="L2" s="355"/>
    </row>
    <row r="3" spans="1:12" x14ac:dyDescent="0.2">
      <c r="A3">
        <v>90</v>
      </c>
      <c r="B3">
        <v>11930</v>
      </c>
      <c r="D3" s="264">
        <v>95</v>
      </c>
      <c r="E3" s="353">
        <f>Ges_Umw4!B31</f>
        <v>4168.9799999999996</v>
      </c>
      <c r="F3" s="354">
        <f>Ges_Umw4!C31</f>
        <v>1331.58</v>
      </c>
      <c r="G3" s="354">
        <f>Ges_Umw4!D31</f>
        <v>1216.28</v>
      </c>
      <c r="H3" s="354">
        <f>Ges_Umw4!E31</f>
        <v>1035.99</v>
      </c>
      <c r="I3" s="354">
        <f>Ges_Umw4!F31</f>
        <v>376.31</v>
      </c>
      <c r="J3" s="354">
        <f>Ges_Umw4!G31</f>
        <v>111.2</v>
      </c>
      <c r="K3" s="354">
        <f>Ges_Umw4!H31</f>
        <v>97.620000000000346</v>
      </c>
      <c r="L3" s="355">
        <f t="shared" ref="L3:L11" si="0">SUM(G3:K3)</f>
        <v>2837.4</v>
      </c>
    </row>
    <row r="4" spans="1:12" x14ac:dyDescent="0.2">
      <c r="A4">
        <v>91</v>
      </c>
      <c r="B4">
        <v>10418</v>
      </c>
      <c r="D4" s="264">
        <v>96</v>
      </c>
      <c r="E4" s="353">
        <f>Ges_Umw4!B32</f>
        <v>4021.92</v>
      </c>
      <c r="F4" s="354">
        <f>Ges_Umw4!C32</f>
        <v>1230.29</v>
      </c>
      <c r="G4" s="354">
        <f>Ges_Umw4!D32</f>
        <v>1192.21</v>
      </c>
      <c r="H4" s="354">
        <f>Ges_Umw4!E32</f>
        <v>997.79</v>
      </c>
      <c r="I4" s="354">
        <f>Ges_Umw4!F32</f>
        <v>351.29</v>
      </c>
      <c r="J4" s="354">
        <f>Ges_Umw4!G32</f>
        <v>119.8</v>
      </c>
      <c r="K4" s="354">
        <f>Ges_Umw4!H32</f>
        <v>130.53999999999996</v>
      </c>
      <c r="L4" s="355">
        <f t="shared" si="0"/>
        <v>2791.63</v>
      </c>
    </row>
    <row r="5" spans="1:12" x14ac:dyDescent="0.2">
      <c r="A5">
        <v>92</v>
      </c>
      <c r="B5">
        <v>14102</v>
      </c>
      <c r="D5" s="264">
        <v>97</v>
      </c>
      <c r="E5" s="353">
        <f>Ges_Umw4!B33</f>
        <v>4136</v>
      </c>
      <c r="F5" s="354">
        <f>Ges_Umw4!C33</f>
        <v>1238</v>
      </c>
      <c r="G5" s="354">
        <f>Ges_Umw4!D33</f>
        <v>1241</v>
      </c>
      <c r="H5" s="354">
        <f>Ges_Umw4!E33</f>
        <v>1035</v>
      </c>
      <c r="I5" s="354">
        <f>Ges_Umw4!F33</f>
        <v>337</v>
      </c>
      <c r="J5" s="354">
        <f>Ges_Umw4!G33</f>
        <v>132</v>
      </c>
      <c r="K5" s="354">
        <f>Ges_Umw4!H33</f>
        <v>153</v>
      </c>
      <c r="L5" s="355">
        <f t="shared" si="0"/>
        <v>2898</v>
      </c>
    </row>
    <row r="6" spans="1:12" x14ac:dyDescent="0.2">
      <c r="A6">
        <v>93</v>
      </c>
      <c r="B6">
        <v>14501</v>
      </c>
      <c r="D6" s="264">
        <v>98</v>
      </c>
      <c r="E6" s="353">
        <f>Ges_Umw4!B34</f>
        <v>4098</v>
      </c>
      <c r="F6" s="354">
        <v>1247</v>
      </c>
      <c r="G6" s="354">
        <f>Ges_Umw4!D34</f>
        <v>1177</v>
      </c>
      <c r="H6" s="354">
        <v>1053</v>
      </c>
      <c r="I6" s="354">
        <v>338</v>
      </c>
      <c r="J6" s="354">
        <f>Ges_Umw4!G34</f>
        <v>129</v>
      </c>
      <c r="K6" s="354">
        <f>Ges_Umw4!H34</f>
        <v>154</v>
      </c>
      <c r="L6" s="355">
        <f t="shared" si="0"/>
        <v>2851</v>
      </c>
    </row>
    <row r="7" spans="1:12" x14ac:dyDescent="0.2">
      <c r="A7">
        <v>94</v>
      </c>
      <c r="B7">
        <v>16486</v>
      </c>
      <c r="D7" s="264">
        <v>99</v>
      </c>
      <c r="E7" s="353">
        <f>Ges_Umw4!B35</f>
        <v>4281</v>
      </c>
      <c r="F7" s="354">
        <v>1305</v>
      </c>
      <c r="G7" s="354">
        <v>1278</v>
      </c>
      <c r="H7" s="354">
        <v>1098</v>
      </c>
      <c r="I7" s="354">
        <v>340</v>
      </c>
      <c r="J7" s="354">
        <v>124</v>
      </c>
      <c r="K7" s="354">
        <v>136</v>
      </c>
      <c r="L7" s="355">
        <f t="shared" si="0"/>
        <v>2976</v>
      </c>
    </row>
    <row r="8" spans="1:12" x14ac:dyDescent="0.2">
      <c r="A8">
        <v>95</v>
      </c>
      <c r="B8">
        <v>18643</v>
      </c>
      <c r="D8" s="352">
        <v>0</v>
      </c>
      <c r="E8" s="353">
        <f>Ges_Umw4!B36</f>
        <v>4362</v>
      </c>
      <c r="F8" s="354">
        <v>1318</v>
      </c>
      <c r="G8" s="354">
        <v>1253</v>
      </c>
      <c r="H8" s="354">
        <v>1173</v>
      </c>
      <c r="I8" s="354">
        <v>349</v>
      </c>
      <c r="J8" s="354">
        <v>105</v>
      </c>
      <c r="K8" s="354">
        <v>164</v>
      </c>
      <c r="L8" s="355">
        <f t="shared" si="0"/>
        <v>3044</v>
      </c>
    </row>
    <row r="9" spans="1:12" x14ac:dyDescent="0.2">
      <c r="A9">
        <v>96</v>
      </c>
      <c r="B9">
        <v>21055</v>
      </c>
      <c r="D9" s="352">
        <v>1</v>
      </c>
      <c r="E9" s="353">
        <f>Ges_Umw4!B37</f>
        <v>4370</v>
      </c>
      <c r="F9" s="354">
        <v>1383</v>
      </c>
      <c r="G9" s="354">
        <v>1187</v>
      </c>
      <c r="H9" s="354">
        <v>1174</v>
      </c>
      <c r="I9" s="354">
        <v>366</v>
      </c>
      <c r="J9" s="354">
        <v>109</v>
      </c>
      <c r="K9" s="354">
        <v>172</v>
      </c>
      <c r="L9" s="355">
        <f t="shared" si="0"/>
        <v>3008</v>
      </c>
    </row>
    <row r="10" spans="1:12" x14ac:dyDescent="0.2">
      <c r="A10">
        <v>97</v>
      </c>
      <c r="B10">
        <v>35849</v>
      </c>
      <c r="D10" s="352">
        <v>2</v>
      </c>
      <c r="E10" s="353">
        <f>Ges_Umw4!B38</f>
        <v>4387</v>
      </c>
      <c r="F10" s="354">
        <v>1383</v>
      </c>
      <c r="G10" s="354">
        <v>1187</v>
      </c>
      <c r="H10" s="354">
        <v>1174</v>
      </c>
      <c r="I10" s="354">
        <v>366</v>
      </c>
      <c r="J10" s="354">
        <v>109</v>
      </c>
      <c r="K10" s="354">
        <v>172</v>
      </c>
      <c r="L10" s="355">
        <f t="shared" si="0"/>
        <v>3008</v>
      </c>
    </row>
    <row r="11" spans="1:12" x14ac:dyDescent="0.2">
      <c r="A11">
        <v>98</v>
      </c>
      <c r="B11">
        <v>36265</v>
      </c>
      <c r="D11" s="352">
        <v>3</v>
      </c>
      <c r="E11" s="353">
        <f>Ges_Umw4!B39</f>
        <v>4390</v>
      </c>
      <c r="F11" s="354">
        <v>1466</v>
      </c>
      <c r="G11" s="354">
        <v>1221</v>
      </c>
      <c r="H11" s="354">
        <v>1047</v>
      </c>
      <c r="I11" s="354">
        <v>380</v>
      </c>
      <c r="J11" s="354">
        <v>114</v>
      </c>
      <c r="K11" s="354">
        <v>162</v>
      </c>
      <c r="L11" s="355">
        <f t="shared" si="0"/>
        <v>2924</v>
      </c>
    </row>
    <row r="12" spans="1:12" x14ac:dyDescent="0.2">
      <c r="A12">
        <v>99</v>
      </c>
      <c r="B12">
        <v>37228</v>
      </c>
    </row>
    <row r="13" spans="1:12" x14ac:dyDescent="0.2">
      <c r="A13" s="319">
        <v>0</v>
      </c>
      <c r="B13">
        <v>58199</v>
      </c>
    </row>
    <row r="14" spans="1:12" x14ac:dyDescent="0.2">
      <c r="A14" s="319">
        <v>1</v>
      </c>
      <c r="B14">
        <v>32669</v>
      </c>
    </row>
    <row r="15" spans="1:12" x14ac:dyDescent="0.2">
      <c r="A15" s="319">
        <v>2</v>
      </c>
      <c r="B15">
        <v>27673</v>
      </c>
    </row>
    <row r="16" spans="1:12" x14ac:dyDescent="0.2">
      <c r="A16" s="319">
        <v>3</v>
      </c>
      <c r="B16">
        <v>28891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73157-9509-4B15-9DA5-14E2A10286A2}">
  <dimension ref="A1:I61"/>
  <sheetViews>
    <sheetView topLeftCell="A25" workbookViewId="0">
      <selection activeCell="K21" sqref="K21:K22"/>
    </sheetView>
  </sheetViews>
  <sheetFormatPr baseColWidth="10" defaultRowHeight="12.75" x14ac:dyDescent="0.2"/>
  <cols>
    <col min="1" max="1" width="12.140625" customWidth="1"/>
    <col min="2" max="2" width="10.85546875" customWidth="1"/>
    <col min="3" max="5" width="8.7109375" customWidth="1"/>
    <col min="6" max="9" width="9.5703125" customWidth="1"/>
  </cols>
  <sheetData>
    <row r="1" spans="1:7" ht="15" customHeight="1" x14ac:dyDescent="0.2"/>
    <row r="2" spans="1:7" ht="15" customHeight="1" x14ac:dyDescent="0.2"/>
    <row r="3" spans="1:7" ht="15" customHeight="1" x14ac:dyDescent="0.2"/>
    <row r="4" spans="1:7" ht="15" customHeight="1" x14ac:dyDescent="0.2"/>
    <row r="5" spans="1:7" ht="15" customHeight="1" x14ac:dyDescent="0.2"/>
    <row r="6" spans="1:7" ht="15" customHeight="1" x14ac:dyDescent="0.2"/>
    <row r="7" spans="1:7" ht="15" customHeight="1" x14ac:dyDescent="0.2"/>
    <row r="8" spans="1:7" ht="15" customHeight="1" x14ac:dyDescent="0.2"/>
    <row r="9" spans="1:7" ht="15" customHeight="1" x14ac:dyDescent="0.2"/>
    <row r="10" spans="1:7" ht="15" customHeight="1" x14ac:dyDescent="0.2"/>
    <row r="11" spans="1:7" ht="15" customHeight="1" x14ac:dyDescent="0.2"/>
    <row r="12" spans="1:7" s="47" customFormat="1" ht="15" customHeight="1" x14ac:dyDescent="0.2"/>
    <row r="13" spans="1:7" s="47" customFormat="1" ht="15" customHeight="1" x14ac:dyDescent="0.2">
      <c r="A13"/>
      <c r="B13"/>
      <c r="C13"/>
      <c r="D13"/>
      <c r="E13"/>
      <c r="F13"/>
      <c r="G13"/>
    </row>
    <row r="14" spans="1:7" s="47" customFormat="1" ht="15" customHeight="1" x14ac:dyDescent="0.2">
      <c r="A14"/>
      <c r="B14"/>
      <c r="C14"/>
      <c r="D14"/>
      <c r="E14"/>
      <c r="F14"/>
      <c r="G14"/>
    </row>
    <row r="15" spans="1:7" s="47" customFormat="1" ht="15" customHeight="1" x14ac:dyDescent="0.2">
      <c r="A15"/>
      <c r="B15"/>
      <c r="C15"/>
      <c r="D15"/>
      <c r="E15"/>
      <c r="F15"/>
      <c r="G15"/>
    </row>
    <row r="16" spans="1:7" s="47" customFormat="1" ht="15" customHeight="1" x14ac:dyDescent="0.2">
      <c r="A16"/>
      <c r="B16"/>
      <c r="C16"/>
      <c r="D16"/>
      <c r="E16"/>
      <c r="F16"/>
      <c r="G16"/>
    </row>
    <row r="17" spans="1:9" s="47" customFormat="1" ht="15" customHeight="1" x14ac:dyDescent="0.2">
      <c r="A17"/>
      <c r="B17"/>
      <c r="C17"/>
      <c r="D17"/>
      <c r="E17"/>
      <c r="F17"/>
      <c r="G17"/>
    </row>
    <row r="18" spans="1:9" s="47" customFormat="1" ht="15" customHeight="1" x14ac:dyDescent="0.2">
      <c r="A18"/>
      <c r="B18"/>
      <c r="C18"/>
      <c r="D18"/>
      <c r="E18"/>
      <c r="F18"/>
      <c r="G18"/>
    </row>
    <row r="19" spans="1:9" s="47" customFormat="1" ht="15" customHeight="1" x14ac:dyDescent="0.2">
      <c r="A19"/>
      <c r="B19"/>
      <c r="C19"/>
      <c r="D19"/>
      <c r="E19"/>
      <c r="F19"/>
      <c r="G19"/>
    </row>
    <row r="20" spans="1:9" s="47" customFormat="1" ht="9.75" customHeight="1" x14ac:dyDescent="0.2">
      <c r="A20"/>
      <c r="B20"/>
      <c r="C20"/>
      <c r="D20"/>
      <c r="E20"/>
      <c r="F20"/>
      <c r="G20"/>
    </row>
    <row r="21" spans="1:9" s="47" customFormat="1" ht="20.25" customHeight="1" x14ac:dyDescent="0.3">
      <c r="A21"/>
      <c r="B21"/>
      <c r="C21" s="600" t="s">
        <v>607</v>
      </c>
      <c r="D21" s="600"/>
      <c r="E21" s="600"/>
      <c r="F21"/>
      <c r="G21"/>
    </row>
    <row r="22" spans="1:9" s="47" customFormat="1" ht="15" customHeight="1" x14ac:dyDescent="0.2">
      <c r="A22"/>
      <c r="B22"/>
      <c r="C22"/>
      <c r="D22"/>
      <c r="E22"/>
      <c r="F22"/>
      <c r="G22"/>
    </row>
    <row r="23" spans="1:9" s="47" customFormat="1" ht="15" customHeight="1" x14ac:dyDescent="0.2">
      <c r="A23"/>
      <c r="B23"/>
      <c r="C23"/>
      <c r="D23"/>
      <c r="E23"/>
      <c r="F23"/>
      <c r="G23"/>
    </row>
    <row r="24" spans="1:9" s="47" customFormat="1" ht="15" customHeight="1" x14ac:dyDescent="0.2">
      <c r="A24"/>
      <c r="B24"/>
      <c r="C24"/>
      <c r="D24"/>
      <c r="E24"/>
      <c r="F24"/>
      <c r="G24"/>
    </row>
    <row r="25" spans="1:9" s="47" customFormat="1" ht="15" customHeight="1" x14ac:dyDescent="0.2">
      <c r="A25"/>
      <c r="B25"/>
      <c r="C25"/>
      <c r="D25"/>
      <c r="E25"/>
      <c r="F25"/>
      <c r="G25"/>
    </row>
    <row r="26" spans="1:9" s="47" customFormat="1" ht="15" customHeight="1" x14ac:dyDescent="0.2">
      <c r="A26"/>
      <c r="B26"/>
      <c r="C26"/>
      <c r="D26"/>
      <c r="E26"/>
      <c r="F26"/>
      <c r="G26"/>
    </row>
    <row r="27" spans="1:9" s="47" customFormat="1" ht="15" customHeight="1" x14ac:dyDescent="0.2">
      <c r="A27"/>
      <c r="B27"/>
      <c r="C27"/>
      <c r="D27"/>
      <c r="E27"/>
      <c r="F27"/>
      <c r="G27"/>
    </row>
    <row r="28" spans="1:9" s="47" customFormat="1" ht="15" customHeight="1" x14ac:dyDescent="0.2">
      <c r="A28"/>
      <c r="B28"/>
      <c r="C28"/>
      <c r="D28"/>
      <c r="E28"/>
      <c r="F28"/>
      <c r="G28"/>
    </row>
    <row r="29" spans="1:9" s="47" customFormat="1" ht="15" customHeight="1" x14ac:dyDescent="0.2">
      <c r="A29" s="527">
        <v>2003</v>
      </c>
      <c r="B29" s="528"/>
      <c r="C29" s="528"/>
      <c r="D29" s="528"/>
      <c r="E29" s="529"/>
      <c r="F29" s="530">
        <v>2003</v>
      </c>
      <c r="G29" s="650">
        <v>2002</v>
      </c>
      <c r="H29" s="531">
        <v>2003</v>
      </c>
      <c r="I29" s="651">
        <v>2002</v>
      </c>
    </row>
    <row r="30" spans="1:9" s="47" customFormat="1" ht="15" customHeight="1" x14ac:dyDescent="0.2">
      <c r="A30" s="532"/>
      <c r="B30" s="523" t="s">
        <v>243</v>
      </c>
      <c r="C30" s="533"/>
      <c r="D30" s="534" t="s">
        <v>234</v>
      </c>
      <c r="E30" s="473"/>
      <c r="F30" s="458"/>
      <c r="G30" s="458"/>
      <c r="H30" s="458"/>
      <c r="I30" s="458"/>
    </row>
    <row r="31" spans="1:9" s="47" customFormat="1" ht="15" customHeight="1" x14ac:dyDescent="0.2">
      <c r="A31" s="532" t="s">
        <v>244</v>
      </c>
      <c r="B31" s="457" t="s">
        <v>245</v>
      </c>
      <c r="C31" s="437"/>
      <c r="D31" s="535" t="s">
        <v>246</v>
      </c>
      <c r="E31" s="458"/>
      <c r="F31" s="458"/>
      <c r="G31" s="458"/>
      <c r="H31" s="458"/>
      <c r="I31" s="458"/>
    </row>
    <row r="32" spans="1:9" s="47" customFormat="1" ht="15" customHeight="1" x14ac:dyDescent="0.2">
      <c r="A32" s="456"/>
      <c r="B32" s="457" t="s">
        <v>247</v>
      </c>
      <c r="C32" s="533"/>
      <c r="D32" s="536"/>
      <c r="E32" s="438"/>
      <c r="F32" s="458"/>
      <c r="G32" s="458"/>
      <c r="H32" s="458"/>
      <c r="I32" s="458"/>
    </row>
    <row r="33" spans="1:9" s="47" customFormat="1" ht="15" customHeight="1" x14ac:dyDescent="0.2">
      <c r="A33" s="488"/>
      <c r="B33" s="373"/>
      <c r="C33" s="441" t="s">
        <v>538</v>
      </c>
      <c r="D33" s="441" t="s">
        <v>539</v>
      </c>
      <c r="E33" s="441" t="s">
        <v>540</v>
      </c>
      <c r="F33" s="373"/>
      <c r="G33" s="373"/>
      <c r="H33" s="373"/>
      <c r="I33" s="373"/>
    </row>
    <row r="34" spans="1:9" s="47" customFormat="1" ht="15" customHeight="1" x14ac:dyDescent="0.2">
      <c r="A34" s="59" t="s">
        <v>248</v>
      </c>
      <c r="B34" s="117">
        <v>0</v>
      </c>
      <c r="C34" s="117">
        <v>809</v>
      </c>
      <c r="D34" s="117">
        <v>1085</v>
      </c>
      <c r="E34" s="117">
        <v>0</v>
      </c>
      <c r="F34" s="537">
        <v>1894</v>
      </c>
      <c r="G34" s="537">
        <v>1434</v>
      </c>
      <c r="H34" s="117">
        <v>11230</v>
      </c>
      <c r="I34" s="117">
        <v>10711</v>
      </c>
    </row>
    <row r="35" spans="1:9" s="47" customFormat="1" ht="15" customHeight="1" x14ac:dyDescent="0.2">
      <c r="A35" s="59" t="s">
        <v>249</v>
      </c>
      <c r="B35" s="117">
        <v>0</v>
      </c>
      <c r="C35" s="117">
        <v>691</v>
      </c>
      <c r="D35" s="117">
        <v>1064</v>
      </c>
      <c r="E35" s="117">
        <v>0</v>
      </c>
      <c r="F35" s="537">
        <v>1755</v>
      </c>
      <c r="G35" s="537">
        <v>1649</v>
      </c>
      <c r="H35" s="117">
        <v>10444</v>
      </c>
      <c r="I35" s="117">
        <v>9974</v>
      </c>
    </row>
    <row r="36" spans="1:9" s="47" customFormat="1" ht="15" customHeight="1" x14ac:dyDescent="0.2">
      <c r="A36" s="59" t="s">
        <v>250</v>
      </c>
      <c r="B36" s="117">
        <v>0</v>
      </c>
      <c r="C36" s="117">
        <v>760</v>
      </c>
      <c r="D36" s="117">
        <v>1529</v>
      </c>
      <c r="E36" s="117">
        <v>5</v>
      </c>
      <c r="F36" s="537">
        <v>2294</v>
      </c>
      <c r="G36" s="537">
        <v>2214</v>
      </c>
      <c r="H36" s="117">
        <v>12105</v>
      </c>
      <c r="I36" s="117">
        <v>11678</v>
      </c>
    </row>
    <row r="37" spans="1:9" s="47" customFormat="1" ht="15" customHeight="1" x14ac:dyDescent="0.2">
      <c r="A37" s="59" t="s">
        <v>251</v>
      </c>
      <c r="B37" s="117">
        <v>0</v>
      </c>
      <c r="C37" s="117">
        <v>845</v>
      </c>
      <c r="D37" s="117">
        <v>1463</v>
      </c>
      <c r="E37" s="117">
        <v>3</v>
      </c>
      <c r="F37" s="537">
        <v>2311</v>
      </c>
      <c r="G37" s="537">
        <v>2519</v>
      </c>
      <c r="H37" s="117">
        <v>10875</v>
      </c>
      <c r="I37" s="117">
        <v>11688</v>
      </c>
    </row>
    <row r="38" spans="1:9" s="47" customFormat="1" ht="15" customHeight="1" x14ac:dyDescent="0.2">
      <c r="A38" s="59" t="s">
        <v>252</v>
      </c>
      <c r="B38" s="117">
        <v>0</v>
      </c>
      <c r="C38" s="117">
        <v>678</v>
      </c>
      <c r="D38" s="117">
        <v>1683</v>
      </c>
      <c r="E38" s="117">
        <v>0</v>
      </c>
      <c r="F38" s="537">
        <v>2361</v>
      </c>
      <c r="G38" s="537">
        <v>2510</v>
      </c>
      <c r="H38" s="117">
        <v>11439</v>
      </c>
      <c r="I38" s="117">
        <v>12325</v>
      </c>
    </row>
    <row r="39" spans="1:9" s="47" customFormat="1" ht="15" customHeight="1" x14ac:dyDescent="0.2">
      <c r="A39" s="59" t="s">
        <v>253</v>
      </c>
      <c r="B39" s="117">
        <v>0</v>
      </c>
      <c r="C39" s="117">
        <v>754</v>
      </c>
      <c r="D39" s="117">
        <v>2131</v>
      </c>
      <c r="E39" s="117">
        <v>2</v>
      </c>
      <c r="F39" s="537">
        <v>2887</v>
      </c>
      <c r="G39" s="537">
        <v>2696</v>
      </c>
      <c r="H39" s="117">
        <v>11587</v>
      </c>
      <c r="I39" s="117">
        <v>12476</v>
      </c>
    </row>
    <row r="40" spans="1:9" s="47" customFormat="1" ht="15" customHeight="1" x14ac:dyDescent="0.2">
      <c r="A40" s="59" t="s">
        <v>254</v>
      </c>
      <c r="B40" s="117">
        <v>0</v>
      </c>
      <c r="C40" s="117">
        <v>1033</v>
      </c>
      <c r="D40" s="117">
        <v>2443</v>
      </c>
      <c r="E40" s="117">
        <v>4</v>
      </c>
      <c r="F40" s="537">
        <v>3480</v>
      </c>
      <c r="G40" s="537">
        <v>2940</v>
      </c>
      <c r="H40" s="117">
        <v>12222</v>
      </c>
      <c r="I40" s="117">
        <v>12861</v>
      </c>
    </row>
    <row r="41" spans="1:9" s="47" customFormat="1" ht="15" customHeight="1" x14ac:dyDescent="0.2">
      <c r="A41" s="59" t="s">
        <v>255</v>
      </c>
      <c r="B41" s="117">
        <v>0</v>
      </c>
      <c r="C41" s="117">
        <v>948</v>
      </c>
      <c r="D41" s="117">
        <v>2433</v>
      </c>
      <c r="E41" s="117">
        <v>2</v>
      </c>
      <c r="F41" s="537">
        <v>3383</v>
      </c>
      <c r="G41" s="537">
        <v>2863</v>
      </c>
      <c r="H41" s="117">
        <v>12027</v>
      </c>
      <c r="I41" s="117">
        <v>12801</v>
      </c>
    </row>
    <row r="42" spans="1:9" s="47" customFormat="1" ht="15" customHeight="1" x14ac:dyDescent="0.2">
      <c r="A42" s="59" t="s">
        <v>256</v>
      </c>
      <c r="B42" s="117">
        <v>0</v>
      </c>
      <c r="C42" s="117">
        <v>871</v>
      </c>
      <c r="D42" s="117">
        <v>2060</v>
      </c>
      <c r="E42" s="117">
        <v>0</v>
      </c>
      <c r="F42" s="537">
        <v>2931</v>
      </c>
      <c r="G42" s="537">
        <v>2661</v>
      </c>
      <c r="H42" s="117">
        <v>11681</v>
      </c>
      <c r="I42" s="117">
        <v>12217</v>
      </c>
    </row>
    <row r="43" spans="1:9" s="47" customFormat="1" ht="15" customHeight="1" x14ac:dyDescent="0.2">
      <c r="A43" s="59" t="s">
        <v>257</v>
      </c>
      <c r="B43" s="117">
        <v>17</v>
      </c>
      <c r="C43" s="117">
        <v>819</v>
      </c>
      <c r="D43" s="117">
        <v>1532</v>
      </c>
      <c r="E43" s="117">
        <v>0</v>
      </c>
      <c r="F43" s="537">
        <v>2351</v>
      </c>
      <c r="G43" s="537">
        <v>2284</v>
      </c>
      <c r="H43" s="117">
        <v>11409</v>
      </c>
      <c r="I43" s="117">
        <v>12504</v>
      </c>
    </row>
    <row r="44" spans="1:9" s="47" customFormat="1" ht="15" customHeight="1" x14ac:dyDescent="0.2">
      <c r="A44" s="59" t="s">
        <v>258</v>
      </c>
      <c r="B44" s="266">
        <v>235</v>
      </c>
      <c r="C44" s="237">
        <v>528</v>
      </c>
      <c r="D44" s="237">
        <v>1170</v>
      </c>
      <c r="E44" s="237">
        <v>0</v>
      </c>
      <c r="F44" s="537">
        <v>1698</v>
      </c>
      <c r="G44" s="537">
        <v>1921</v>
      </c>
      <c r="H44" s="237">
        <v>9845</v>
      </c>
      <c r="I44" s="237">
        <v>11141</v>
      </c>
    </row>
    <row r="45" spans="1:9" s="47" customFormat="1" ht="15" customHeight="1" thickBot="1" x14ac:dyDescent="0.25">
      <c r="A45" s="236" t="s">
        <v>259</v>
      </c>
      <c r="B45" s="267">
        <v>414</v>
      </c>
      <c r="C45" s="267">
        <v>583</v>
      </c>
      <c r="D45" s="267">
        <v>963</v>
      </c>
      <c r="E45" s="267">
        <v>0</v>
      </c>
      <c r="F45" s="538">
        <v>1546</v>
      </c>
      <c r="G45" s="538">
        <v>1952</v>
      </c>
      <c r="H45" s="238">
        <v>9850</v>
      </c>
      <c r="I45" s="238">
        <v>10673</v>
      </c>
    </row>
    <row r="46" spans="1:9" s="47" customFormat="1" ht="15" customHeight="1" x14ac:dyDescent="0.2">
      <c r="A46" s="460" t="s">
        <v>39</v>
      </c>
      <c r="B46" s="537">
        <f t="shared" ref="B46:I46" si="0">SUM(B34:B45)</f>
        <v>666</v>
      </c>
      <c r="C46" s="537">
        <f t="shared" si="0"/>
        <v>9319</v>
      </c>
      <c r="D46" s="537">
        <f t="shared" si="0"/>
        <v>19556</v>
      </c>
      <c r="E46" s="537">
        <f t="shared" si="0"/>
        <v>16</v>
      </c>
      <c r="F46" s="537">
        <f>SUM(F34:F45)</f>
        <v>28891</v>
      </c>
      <c r="G46" s="537">
        <f>SUM(G34:G45)</f>
        <v>27643</v>
      </c>
      <c r="H46" s="537">
        <f t="shared" si="0"/>
        <v>134714</v>
      </c>
      <c r="I46" s="537">
        <f t="shared" si="0"/>
        <v>141049</v>
      </c>
    </row>
    <row r="47" spans="1:9" s="47" customFormat="1" ht="15" customHeight="1" x14ac:dyDescent="0.2"/>
    <row r="48" spans="1:9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s="47" customFormat="1" ht="15" customHeight="1" x14ac:dyDescent="0.2"/>
    <row r="54" s="47" customFormat="1" ht="15" customHeight="1" x14ac:dyDescent="0.2"/>
    <row r="55" s="47" customFormat="1" ht="15" customHeight="1" x14ac:dyDescent="0.2"/>
    <row r="56" s="47" customFormat="1" ht="15" customHeight="1" x14ac:dyDescent="0.2"/>
    <row r="57" s="47" customFormat="1" ht="15" customHeight="1" x14ac:dyDescent="0.2"/>
    <row r="58" s="47" customFormat="1" ht="15" customHeight="1" x14ac:dyDescent="0.2"/>
    <row r="59" s="47" customFormat="1" ht="15" customHeight="1" x14ac:dyDescent="0.2"/>
    <row r="60" s="47" customFormat="1" ht="15" customHeight="1" x14ac:dyDescent="0.2"/>
    <row r="61" s="47" customFormat="1" ht="1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E1B15-1D48-486F-AAD2-34C63A087ACE}">
  <dimension ref="A1:I39"/>
  <sheetViews>
    <sheetView topLeftCell="A11" workbookViewId="0">
      <selection activeCell="J25" sqref="J25:K25"/>
    </sheetView>
  </sheetViews>
  <sheetFormatPr baseColWidth="10" defaultRowHeight="12.75" x14ac:dyDescent="0.2"/>
  <cols>
    <col min="1" max="1" width="9.7109375" customWidth="1"/>
    <col min="2" max="2" width="15.28515625" customWidth="1"/>
    <col min="3" max="8" width="10.28515625" customWidth="1"/>
    <col min="9" max="10" width="10.7109375" customWidth="1"/>
    <col min="11" max="11" width="8.7109375" customWidth="1"/>
  </cols>
  <sheetData>
    <row r="1" spans="1:9" s="47" customFormat="1" ht="15" customHeight="1" x14ac:dyDescent="0.2">
      <c r="A1" s="98"/>
      <c r="B1" s="98"/>
    </row>
    <row r="2" spans="1:9" s="47" customFormat="1" ht="8.1" customHeight="1" x14ac:dyDescent="0.2"/>
    <row r="3" spans="1:9" s="47" customFormat="1" ht="15" customHeight="1" x14ac:dyDescent="0.2">
      <c r="A3" s="581" t="s">
        <v>260</v>
      </c>
      <c r="B3" s="582"/>
      <c r="C3" s="582"/>
      <c r="D3" s="583">
        <v>1999</v>
      </c>
      <c r="E3" s="584">
        <v>2000</v>
      </c>
      <c r="F3" s="584">
        <v>2001</v>
      </c>
      <c r="G3" s="584">
        <v>2002</v>
      </c>
      <c r="H3" s="585">
        <v>2003</v>
      </c>
      <c r="I3"/>
    </row>
    <row r="4" spans="1:9" s="47" customFormat="1" ht="15" customHeight="1" x14ac:dyDescent="0.2">
      <c r="A4" s="43" t="s">
        <v>234</v>
      </c>
      <c r="B4" s="21"/>
      <c r="C4" s="21"/>
      <c r="D4" s="70">
        <v>37228</v>
      </c>
      <c r="E4" s="70">
        <v>58199</v>
      </c>
      <c r="F4" s="70">
        <v>32732</v>
      </c>
      <c r="G4" s="70">
        <v>27643</v>
      </c>
      <c r="H4" s="70">
        <v>28891</v>
      </c>
      <c r="I4"/>
    </row>
    <row r="5" spans="1:9" s="47" customFormat="1" ht="15" customHeight="1" thickBot="1" x14ac:dyDescent="0.25">
      <c r="A5" s="73" t="s">
        <v>261</v>
      </c>
      <c r="B5" s="125"/>
      <c r="C5" s="125"/>
      <c r="D5" s="136">
        <v>153077</v>
      </c>
      <c r="E5" s="136">
        <v>162745</v>
      </c>
      <c r="F5" s="136">
        <v>154595</v>
      </c>
      <c r="G5" s="136">
        <v>141049</v>
      </c>
      <c r="H5" s="136">
        <v>134714</v>
      </c>
      <c r="I5"/>
    </row>
    <row r="6" spans="1:9" s="47" customFormat="1" ht="15" customHeight="1" x14ac:dyDescent="0.2">
      <c r="A6" s="43" t="s">
        <v>262</v>
      </c>
      <c r="B6" s="21"/>
      <c r="C6" s="21"/>
      <c r="D6" s="70">
        <v>1</v>
      </c>
      <c r="E6" s="70">
        <v>111</v>
      </c>
      <c r="F6" s="70">
        <v>7</v>
      </c>
      <c r="G6" s="70">
        <v>1</v>
      </c>
      <c r="H6" s="70">
        <v>666</v>
      </c>
      <c r="I6"/>
    </row>
    <row r="7" spans="1:9" s="47" customFormat="1" ht="15" customHeight="1" x14ac:dyDescent="0.2">
      <c r="A7" s="43" t="s">
        <v>263</v>
      </c>
      <c r="B7" s="21"/>
      <c r="C7" s="21"/>
      <c r="D7" s="70">
        <v>153105</v>
      </c>
      <c r="E7" s="70">
        <v>162877</v>
      </c>
      <c r="F7" s="70">
        <v>154408</v>
      </c>
      <c r="G7" s="70">
        <v>141048</v>
      </c>
      <c r="H7" s="70">
        <v>134712</v>
      </c>
      <c r="I7"/>
    </row>
    <row r="27" spans="1:8" x14ac:dyDescent="0.2">
      <c r="A27" s="261"/>
      <c r="B27" s="261"/>
      <c r="C27" s="261"/>
      <c r="D27" s="261"/>
      <c r="E27" s="261"/>
      <c r="F27" s="261"/>
      <c r="G27" s="261"/>
      <c r="H27" s="261"/>
    </row>
    <row r="28" spans="1:8" ht="8.1" customHeight="1" x14ac:dyDescent="0.2">
      <c r="A28" s="261"/>
      <c r="B28" s="261"/>
      <c r="C28" s="261"/>
      <c r="D28" s="261"/>
      <c r="E28" s="261"/>
      <c r="F28" s="261"/>
      <c r="G28" s="261"/>
      <c r="H28" s="261"/>
    </row>
    <row r="29" spans="1:8" ht="15" customHeight="1" x14ac:dyDescent="0.2">
      <c r="A29" s="261"/>
      <c r="B29" s="261"/>
      <c r="C29" s="261"/>
      <c r="D29" s="261"/>
      <c r="E29" s="261"/>
      <c r="F29" s="261"/>
      <c r="G29" s="261"/>
      <c r="H29" s="261"/>
    </row>
    <row r="30" spans="1:8" ht="18" customHeight="1" x14ac:dyDescent="0.2">
      <c r="A30" s="429" t="s">
        <v>38</v>
      </c>
      <c r="B30" s="444" t="s">
        <v>235</v>
      </c>
      <c r="C30" s="444" t="s">
        <v>236</v>
      </c>
      <c r="D30" s="444" t="s">
        <v>237</v>
      </c>
      <c r="E30" s="444" t="s">
        <v>238</v>
      </c>
      <c r="F30" s="444" t="s">
        <v>239</v>
      </c>
      <c r="G30" s="444" t="s">
        <v>240</v>
      </c>
      <c r="H30" s="444" t="s">
        <v>241</v>
      </c>
    </row>
    <row r="31" spans="1:8" ht="18" customHeight="1" x14ac:dyDescent="0.2">
      <c r="A31" s="75">
        <v>1995</v>
      </c>
      <c r="B31" s="539">
        <v>4168.9799999999996</v>
      </c>
      <c r="C31" s="90">
        <v>1331.58</v>
      </c>
      <c r="D31" s="90">
        <v>1216.28</v>
      </c>
      <c r="E31" s="90">
        <v>1035.99</v>
      </c>
      <c r="F31" s="90">
        <v>376.31</v>
      </c>
      <c r="G31" s="90">
        <v>111.2</v>
      </c>
      <c r="H31" s="90">
        <f>B31-(SUM(C31:G31))</f>
        <v>97.620000000000346</v>
      </c>
    </row>
    <row r="32" spans="1:8" ht="18" customHeight="1" x14ac:dyDescent="0.2">
      <c r="A32" s="75">
        <v>1996</v>
      </c>
      <c r="B32" s="539">
        <v>4021.92</v>
      </c>
      <c r="C32" s="90">
        <v>1230.29</v>
      </c>
      <c r="D32" s="90">
        <v>1192.21</v>
      </c>
      <c r="E32" s="90">
        <v>997.79</v>
      </c>
      <c r="F32" s="90">
        <v>351.29</v>
      </c>
      <c r="G32" s="90">
        <v>119.8</v>
      </c>
      <c r="H32" s="90">
        <f>B32-(SUM(C32:G32))</f>
        <v>130.53999999999996</v>
      </c>
    </row>
    <row r="33" spans="1:8" ht="18" customHeight="1" x14ac:dyDescent="0.2">
      <c r="A33" s="75">
        <v>1997</v>
      </c>
      <c r="B33" s="539">
        <v>4136</v>
      </c>
      <c r="C33" s="90">
        <v>1238</v>
      </c>
      <c r="D33" s="90">
        <v>1241</v>
      </c>
      <c r="E33" s="90">
        <v>1035</v>
      </c>
      <c r="F33" s="90">
        <v>337</v>
      </c>
      <c r="G33" s="90">
        <v>132</v>
      </c>
      <c r="H33" s="90">
        <v>153</v>
      </c>
    </row>
    <row r="34" spans="1:8" ht="18" customHeight="1" x14ac:dyDescent="0.2">
      <c r="A34" s="75">
        <v>1998</v>
      </c>
      <c r="B34" s="539">
        <v>4098</v>
      </c>
      <c r="C34" s="90">
        <v>1247</v>
      </c>
      <c r="D34" s="90">
        <v>1177</v>
      </c>
      <c r="E34" s="90">
        <v>1053</v>
      </c>
      <c r="F34" s="90">
        <v>338</v>
      </c>
      <c r="G34" s="90">
        <v>129</v>
      </c>
      <c r="H34" s="90">
        <v>154</v>
      </c>
    </row>
    <row r="35" spans="1:8" ht="18" customHeight="1" x14ac:dyDescent="0.2">
      <c r="A35" s="75">
        <v>1999</v>
      </c>
      <c r="B35" s="539">
        <v>4281</v>
      </c>
      <c r="C35" s="90">
        <v>1305</v>
      </c>
      <c r="D35" s="90">
        <v>1278</v>
      </c>
      <c r="E35" s="90">
        <v>1098</v>
      </c>
      <c r="F35" s="90">
        <v>340</v>
      </c>
      <c r="G35" s="90">
        <v>124</v>
      </c>
      <c r="H35" s="90">
        <v>136</v>
      </c>
    </row>
    <row r="36" spans="1:8" ht="18" customHeight="1" x14ac:dyDescent="0.2">
      <c r="A36" s="75">
        <v>2000</v>
      </c>
      <c r="B36" s="539">
        <f>SUM(C36:H36)</f>
        <v>4362</v>
      </c>
      <c r="C36" s="90">
        <v>1318</v>
      </c>
      <c r="D36" s="90">
        <v>1253</v>
      </c>
      <c r="E36" s="90">
        <v>1173</v>
      </c>
      <c r="F36" s="90">
        <v>349</v>
      </c>
      <c r="G36" s="90">
        <v>105</v>
      </c>
      <c r="H36" s="90">
        <v>164</v>
      </c>
    </row>
    <row r="37" spans="1:8" ht="18" customHeight="1" x14ac:dyDescent="0.2">
      <c r="A37" s="264">
        <v>2001</v>
      </c>
      <c r="B37" s="540">
        <f>SUM(C37:H37)</f>
        <v>4370</v>
      </c>
      <c r="C37" s="86">
        <v>1383</v>
      </c>
      <c r="D37" s="86">
        <v>1187</v>
      </c>
      <c r="E37" s="86">
        <v>1174</v>
      </c>
      <c r="F37" s="86">
        <v>349</v>
      </c>
      <c r="G37" s="86">
        <v>105</v>
      </c>
      <c r="H37" s="86">
        <v>172</v>
      </c>
    </row>
    <row r="38" spans="1:8" ht="18" customHeight="1" x14ac:dyDescent="0.2">
      <c r="A38" s="264">
        <v>2002</v>
      </c>
      <c r="B38" s="540">
        <f>SUM(C38:H38)</f>
        <v>4387</v>
      </c>
      <c r="C38" s="86">
        <v>1408</v>
      </c>
      <c r="D38" s="86">
        <v>1293</v>
      </c>
      <c r="E38" s="86">
        <v>1065</v>
      </c>
      <c r="F38" s="86">
        <v>378</v>
      </c>
      <c r="G38" s="86">
        <v>121</v>
      </c>
      <c r="H38" s="86">
        <v>122</v>
      </c>
    </row>
    <row r="39" spans="1:8" ht="18" customHeight="1" x14ac:dyDescent="0.2">
      <c r="A39" s="787">
        <v>2003</v>
      </c>
      <c r="B39" s="540">
        <v>4390</v>
      </c>
      <c r="C39" s="86">
        <v>1466</v>
      </c>
      <c r="D39" s="86">
        <v>1221</v>
      </c>
      <c r="E39" s="86">
        <v>1047</v>
      </c>
      <c r="F39" s="86">
        <v>380</v>
      </c>
      <c r="G39" s="86">
        <v>114</v>
      </c>
      <c r="H39" s="86">
        <v>162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10DC5-4D32-402A-98B1-021D47965FB0}">
  <dimension ref="A1:G52"/>
  <sheetViews>
    <sheetView workbookViewId="0">
      <selection activeCell="J25" sqref="J25:K25"/>
    </sheetView>
  </sheetViews>
  <sheetFormatPr baseColWidth="10" defaultRowHeight="12.75" x14ac:dyDescent="0.2"/>
  <sheetData>
    <row r="1" spans="1:7" x14ac:dyDescent="0.2">
      <c r="A1" s="13" t="s">
        <v>264</v>
      </c>
    </row>
    <row r="3" spans="1:7" x14ac:dyDescent="0.2">
      <c r="A3" s="337"/>
      <c r="B3" s="338"/>
      <c r="C3" s="338"/>
      <c r="D3" s="338"/>
      <c r="E3" s="840">
        <v>2001</v>
      </c>
      <c r="F3" s="841">
        <v>2002</v>
      </c>
      <c r="G3" s="842">
        <v>2003</v>
      </c>
    </row>
    <row r="4" spans="1:7" x14ac:dyDescent="0.2">
      <c r="A4" s="7" t="s">
        <v>265</v>
      </c>
      <c r="B4" s="8"/>
      <c r="C4" s="8"/>
      <c r="D4" s="8"/>
      <c r="E4" s="326">
        <v>445</v>
      </c>
      <c r="F4" s="326">
        <v>446</v>
      </c>
      <c r="G4" s="326">
        <v>484</v>
      </c>
    </row>
    <row r="6" spans="1:7" x14ac:dyDescent="0.2">
      <c r="A6" s="13" t="s">
        <v>266</v>
      </c>
    </row>
    <row r="8" spans="1:7" x14ac:dyDescent="0.2">
      <c r="A8" s="659">
        <v>2003</v>
      </c>
      <c r="B8" s="333" t="s">
        <v>647</v>
      </c>
      <c r="C8" s="333" t="s">
        <v>648</v>
      </c>
      <c r="D8" s="333" t="s">
        <v>649</v>
      </c>
      <c r="E8" s="333" t="s">
        <v>650</v>
      </c>
      <c r="F8" s="333" t="s">
        <v>267</v>
      </c>
      <c r="G8" s="333" t="s">
        <v>268</v>
      </c>
    </row>
    <row r="9" spans="1:7" x14ac:dyDescent="0.2">
      <c r="A9" s="334"/>
      <c r="B9" s="335"/>
      <c r="C9" s="335"/>
      <c r="D9" s="335"/>
      <c r="E9" s="335"/>
      <c r="F9" s="336">
        <v>37986</v>
      </c>
      <c r="G9" s="335">
        <v>2003</v>
      </c>
    </row>
    <row r="10" spans="1:7" x14ac:dyDescent="0.2">
      <c r="A10" s="326" t="s">
        <v>269</v>
      </c>
      <c r="B10" s="326">
        <v>65</v>
      </c>
      <c r="C10" s="326">
        <v>76</v>
      </c>
      <c r="D10" s="326">
        <v>71</v>
      </c>
      <c r="E10" s="326">
        <v>68</v>
      </c>
      <c r="F10" s="326">
        <v>281</v>
      </c>
      <c r="G10" s="326"/>
    </row>
    <row r="11" spans="1:7" x14ac:dyDescent="0.2">
      <c r="A11" s="326" t="s">
        <v>270</v>
      </c>
      <c r="B11" s="326">
        <v>36</v>
      </c>
      <c r="C11" s="326">
        <v>55</v>
      </c>
      <c r="D11" s="326">
        <v>58</v>
      </c>
      <c r="E11" s="326">
        <v>66</v>
      </c>
      <c r="F11" s="326">
        <v>215</v>
      </c>
      <c r="G11" s="326"/>
    </row>
    <row r="12" spans="1:7" x14ac:dyDescent="0.2">
      <c r="A12" s="332" t="s">
        <v>271</v>
      </c>
      <c r="B12" s="332">
        <v>318</v>
      </c>
      <c r="C12" s="332">
        <v>321</v>
      </c>
      <c r="D12" s="332">
        <v>334</v>
      </c>
      <c r="E12" s="332">
        <v>336</v>
      </c>
      <c r="F12" s="332">
        <v>336</v>
      </c>
      <c r="G12" s="332">
        <v>617</v>
      </c>
    </row>
    <row r="13" spans="1:7" x14ac:dyDescent="0.2">
      <c r="A13" s="330" t="s">
        <v>272</v>
      </c>
      <c r="B13" s="327"/>
      <c r="C13" s="331"/>
      <c r="D13" s="327"/>
      <c r="E13" s="331"/>
      <c r="F13" s="327"/>
      <c r="G13" s="328"/>
    </row>
    <row r="14" spans="1:7" x14ac:dyDescent="0.2">
      <c r="A14" s="7" t="s">
        <v>109</v>
      </c>
      <c r="B14" s="329">
        <v>690</v>
      </c>
      <c r="C14" s="8">
        <v>798</v>
      </c>
      <c r="D14" s="329">
        <v>759</v>
      </c>
      <c r="E14" s="8">
        <v>798</v>
      </c>
      <c r="F14" s="329">
        <v>798</v>
      </c>
      <c r="G14" s="247"/>
    </row>
    <row r="15" spans="1:7" x14ac:dyDescent="0.2">
      <c r="A15" s="6"/>
      <c r="B15" s="6"/>
      <c r="C15" s="6"/>
      <c r="D15" s="6"/>
      <c r="E15" s="6"/>
      <c r="F15" s="6"/>
      <c r="G15" s="6"/>
    </row>
    <row r="16" spans="1:7" x14ac:dyDescent="0.2">
      <c r="A16" s="694">
        <v>2002</v>
      </c>
      <c r="B16" s="333" t="s">
        <v>595</v>
      </c>
      <c r="C16" s="333" t="s">
        <v>596</v>
      </c>
      <c r="D16" s="333" t="s">
        <v>597</v>
      </c>
      <c r="E16" s="333" t="s">
        <v>598</v>
      </c>
      <c r="F16" s="333" t="s">
        <v>267</v>
      </c>
      <c r="G16" s="333" t="s">
        <v>268</v>
      </c>
    </row>
    <row r="17" spans="1:7" x14ac:dyDescent="0.2">
      <c r="A17" s="334"/>
      <c r="B17" s="335"/>
      <c r="C17" s="335"/>
      <c r="D17" s="335"/>
      <c r="E17" s="335"/>
      <c r="F17" s="336">
        <v>37621</v>
      </c>
      <c r="G17" s="335">
        <v>2002</v>
      </c>
    </row>
    <row r="18" spans="1:7" x14ac:dyDescent="0.2">
      <c r="A18" s="326" t="s">
        <v>269</v>
      </c>
      <c r="B18" s="326">
        <v>56</v>
      </c>
      <c r="C18" s="326">
        <v>46</v>
      </c>
      <c r="D18" s="326">
        <v>59</v>
      </c>
      <c r="E18" s="326">
        <v>66</v>
      </c>
      <c r="F18" s="326">
        <v>227</v>
      </c>
      <c r="G18" s="326"/>
    </row>
    <row r="19" spans="1:7" x14ac:dyDescent="0.2">
      <c r="A19" s="326" t="s">
        <v>270</v>
      </c>
      <c r="B19" s="326">
        <v>48</v>
      </c>
      <c r="C19" s="326">
        <v>44</v>
      </c>
      <c r="D19" s="326">
        <v>52</v>
      </c>
      <c r="E19" s="326">
        <v>61</v>
      </c>
      <c r="F19" s="326">
        <v>205</v>
      </c>
      <c r="G19" s="326"/>
    </row>
    <row r="20" spans="1:7" x14ac:dyDescent="0.2">
      <c r="A20" s="332" t="s">
        <v>271</v>
      </c>
      <c r="B20" s="332">
        <v>275</v>
      </c>
      <c r="C20" s="332">
        <v>277</v>
      </c>
      <c r="D20" s="332">
        <v>284</v>
      </c>
      <c r="E20" s="332">
        <v>289</v>
      </c>
      <c r="F20" s="332">
        <v>289</v>
      </c>
      <c r="G20" s="332">
        <v>516</v>
      </c>
    </row>
    <row r="21" spans="1:7" x14ac:dyDescent="0.2">
      <c r="A21" s="330" t="s">
        <v>272</v>
      </c>
      <c r="B21" s="327"/>
      <c r="C21" s="331"/>
      <c r="D21" s="327"/>
      <c r="E21" s="331"/>
      <c r="F21" s="327"/>
      <c r="G21" s="328"/>
    </row>
    <row r="22" spans="1:7" x14ac:dyDescent="0.2">
      <c r="A22" s="7" t="s">
        <v>109</v>
      </c>
      <c r="B22" s="329">
        <v>630</v>
      </c>
      <c r="C22" s="8">
        <v>627</v>
      </c>
      <c r="D22" s="329">
        <v>637</v>
      </c>
      <c r="E22" s="8">
        <v>690</v>
      </c>
      <c r="F22" s="329">
        <v>690</v>
      </c>
      <c r="G22" s="247"/>
    </row>
    <row r="24" spans="1:7" x14ac:dyDescent="0.2">
      <c r="A24" s="13" t="s">
        <v>273</v>
      </c>
    </row>
    <row r="26" spans="1:7" x14ac:dyDescent="0.2">
      <c r="A26" s="339"/>
      <c r="B26" s="340"/>
      <c r="C26" s="340"/>
      <c r="D26" s="311"/>
      <c r="E26" s="300"/>
      <c r="F26" s="311"/>
      <c r="G26" s="300"/>
    </row>
    <row r="27" spans="1:7" x14ac:dyDescent="0.2">
      <c r="A27" s="350"/>
      <c r="B27" s="351"/>
      <c r="C27" s="351"/>
      <c r="D27" s="996">
        <v>2002</v>
      </c>
      <c r="E27" s="997"/>
      <c r="F27" s="998">
        <v>2003</v>
      </c>
      <c r="G27" s="999"/>
    </row>
    <row r="28" spans="1:7" x14ac:dyDescent="0.2">
      <c r="A28" s="570"/>
      <c r="B28" s="654"/>
      <c r="C28" s="654"/>
      <c r="D28" s="655"/>
      <c r="E28" s="656"/>
      <c r="F28" s="655"/>
      <c r="G28" s="656"/>
    </row>
    <row r="29" spans="1:7" x14ac:dyDescent="0.2">
      <c r="A29" s="330" t="s">
        <v>274</v>
      </c>
      <c r="B29" s="331"/>
      <c r="C29" s="331"/>
      <c r="D29" s="695"/>
      <c r="E29" s="696"/>
      <c r="F29" s="330"/>
      <c r="G29" s="658"/>
    </row>
    <row r="30" spans="1:7" x14ac:dyDescent="0.2">
      <c r="A30" s="7" t="s">
        <v>275</v>
      </c>
      <c r="B30" s="8"/>
      <c r="C30" s="8"/>
      <c r="D30" s="697"/>
      <c r="E30" s="698">
        <v>31</v>
      </c>
      <c r="F30" s="7"/>
      <c r="G30" s="698">
        <v>20</v>
      </c>
    </row>
    <row r="31" spans="1:7" x14ac:dyDescent="0.2">
      <c r="A31" s="330" t="s">
        <v>581</v>
      </c>
      <c r="B31" s="331"/>
      <c r="C31" s="331"/>
      <c r="D31" s="695"/>
      <c r="E31" s="696"/>
      <c r="F31" s="330"/>
      <c r="G31" s="696"/>
    </row>
    <row r="32" spans="1:7" x14ac:dyDescent="0.2">
      <c r="A32" s="7" t="s">
        <v>582</v>
      </c>
      <c r="B32" s="8"/>
      <c r="C32" s="8"/>
      <c r="D32" s="697"/>
      <c r="E32" s="698">
        <v>25</v>
      </c>
      <c r="F32" s="7"/>
      <c r="G32" s="698">
        <v>31</v>
      </c>
    </row>
    <row r="33" spans="1:7" x14ac:dyDescent="0.2">
      <c r="A33" s="330" t="s">
        <v>276</v>
      </c>
      <c r="B33" s="331"/>
      <c r="C33" s="331"/>
      <c r="D33" s="695"/>
      <c r="E33" s="696"/>
      <c r="F33" s="330"/>
      <c r="G33" s="696"/>
    </row>
    <row r="34" spans="1:7" x14ac:dyDescent="0.2">
      <c r="A34" s="7" t="s">
        <v>277</v>
      </c>
      <c r="B34" s="8"/>
      <c r="C34" s="8"/>
      <c r="D34" s="697"/>
      <c r="E34" s="698">
        <v>7</v>
      </c>
      <c r="F34" s="7"/>
      <c r="G34" s="698">
        <v>14</v>
      </c>
    </row>
    <row r="35" spans="1:7" x14ac:dyDescent="0.2">
      <c r="A35" s="193" t="s">
        <v>583</v>
      </c>
      <c r="B35" s="6"/>
      <c r="C35" s="6"/>
      <c r="D35" s="699"/>
      <c r="E35" s="700">
        <v>22</v>
      </c>
      <c r="F35" s="193"/>
      <c r="G35" s="700">
        <v>44</v>
      </c>
    </row>
    <row r="36" spans="1:7" x14ac:dyDescent="0.2">
      <c r="A36" s="262" t="s">
        <v>584</v>
      </c>
      <c r="B36" s="293"/>
      <c r="C36" s="293"/>
      <c r="D36" s="701"/>
      <c r="E36" s="702">
        <v>16</v>
      </c>
      <c r="F36" s="262"/>
      <c r="G36" s="702">
        <v>25</v>
      </c>
    </row>
    <row r="37" spans="1:7" x14ac:dyDescent="0.2">
      <c r="A37" s="330" t="s">
        <v>585</v>
      </c>
      <c r="B37" s="331"/>
      <c r="C37" s="331"/>
      <c r="D37" s="695"/>
      <c r="E37" s="696"/>
      <c r="F37" s="330"/>
      <c r="G37" s="696"/>
    </row>
    <row r="38" spans="1:7" x14ac:dyDescent="0.2">
      <c r="A38" s="7" t="s">
        <v>278</v>
      </c>
      <c r="B38" s="8"/>
      <c r="C38" s="8"/>
      <c r="D38" s="697"/>
      <c r="E38" s="698">
        <v>8</v>
      </c>
      <c r="F38" s="7"/>
      <c r="G38" s="698">
        <v>8</v>
      </c>
    </row>
    <row r="39" spans="1:7" x14ac:dyDescent="0.2">
      <c r="A39" s="330" t="s">
        <v>279</v>
      </c>
      <c r="B39" s="331"/>
      <c r="C39" s="331"/>
      <c r="D39" s="695"/>
      <c r="E39" s="696"/>
      <c r="F39" s="330"/>
      <c r="G39" s="696"/>
    </row>
    <row r="40" spans="1:7" x14ac:dyDescent="0.2">
      <c r="A40" s="7" t="s">
        <v>586</v>
      </c>
      <c r="B40" s="8"/>
      <c r="C40" s="8"/>
      <c r="D40" s="697"/>
      <c r="E40" s="698">
        <v>75</v>
      </c>
      <c r="F40" s="7"/>
      <c r="G40" s="698">
        <v>71</v>
      </c>
    </row>
    <row r="41" spans="1:7" x14ac:dyDescent="0.2">
      <c r="A41" s="330" t="s">
        <v>587</v>
      </c>
      <c r="B41" s="331"/>
      <c r="C41" s="331"/>
      <c r="D41" s="695"/>
      <c r="E41" s="696"/>
      <c r="F41" s="330"/>
      <c r="G41" s="696"/>
    </row>
    <row r="42" spans="1:7" x14ac:dyDescent="0.2">
      <c r="A42" s="7" t="s">
        <v>588</v>
      </c>
      <c r="B42" s="8"/>
      <c r="C42" s="8"/>
      <c r="D42" s="697"/>
      <c r="E42" s="698">
        <v>11</v>
      </c>
      <c r="F42" s="7"/>
      <c r="G42" s="698">
        <v>13</v>
      </c>
    </row>
    <row r="43" spans="1:7" x14ac:dyDescent="0.2">
      <c r="A43" s="193" t="s">
        <v>589</v>
      </c>
      <c r="B43" s="6"/>
      <c r="C43" s="6"/>
      <c r="D43" s="699"/>
      <c r="E43" s="700">
        <v>8</v>
      </c>
      <c r="F43" s="193"/>
      <c r="G43" s="700">
        <v>8</v>
      </c>
    </row>
    <row r="44" spans="1:7" x14ac:dyDescent="0.2">
      <c r="A44" s="262" t="s">
        <v>280</v>
      </c>
      <c r="B44" s="293"/>
      <c r="C44" s="293"/>
      <c r="D44" s="701"/>
      <c r="E44" s="702">
        <v>22</v>
      </c>
      <c r="F44" s="262"/>
      <c r="G44" s="702">
        <v>20</v>
      </c>
    </row>
    <row r="45" spans="1:7" x14ac:dyDescent="0.2">
      <c r="A45" s="193" t="s">
        <v>590</v>
      </c>
      <c r="B45" s="6"/>
      <c r="C45" s="6"/>
      <c r="D45" s="699"/>
      <c r="E45" s="700">
        <v>10</v>
      </c>
      <c r="F45" s="193"/>
      <c r="G45" s="700">
        <v>20</v>
      </c>
    </row>
    <row r="46" spans="1:7" x14ac:dyDescent="0.2">
      <c r="A46" s="262" t="s">
        <v>591</v>
      </c>
      <c r="B46" s="293"/>
      <c r="C46" s="293"/>
      <c r="D46" s="701"/>
      <c r="E46" s="702">
        <v>16</v>
      </c>
      <c r="F46" s="262"/>
      <c r="G46" s="702">
        <v>25</v>
      </c>
    </row>
    <row r="47" spans="1:7" x14ac:dyDescent="0.2">
      <c r="A47" s="193" t="s">
        <v>281</v>
      </c>
      <c r="B47" s="6"/>
      <c r="C47" s="6"/>
      <c r="D47" s="699"/>
      <c r="E47" s="700">
        <v>3</v>
      </c>
      <c r="F47" s="193"/>
      <c r="G47" s="700">
        <v>1</v>
      </c>
    </row>
    <row r="48" spans="1:7" x14ac:dyDescent="0.2">
      <c r="A48" s="262" t="s">
        <v>282</v>
      </c>
      <c r="B48" s="293"/>
      <c r="C48" s="293"/>
      <c r="D48" s="701"/>
      <c r="E48" s="702">
        <v>14</v>
      </c>
      <c r="F48" s="262"/>
      <c r="G48" s="702">
        <v>15</v>
      </c>
    </row>
    <row r="49" spans="1:7" x14ac:dyDescent="0.2">
      <c r="A49" s="193" t="s">
        <v>592</v>
      </c>
      <c r="B49" s="6"/>
      <c r="C49" s="6"/>
      <c r="D49" s="699"/>
      <c r="E49" s="700">
        <v>13</v>
      </c>
      <c r="F49" s="193"/>
      <c r="G49" s="700">
        <v>14</v>
      </c>
    </row>
    <row r="50" spans="1:7" x14ac:dyDescent="0.2">
      <c r="A50" s="262" t="s">
        <v>593</v>
      </c>
      <c r="B50" s="293"/>
      <c r="C50" s="293"/>
      <c r="D50" s="701"/>
      <c r="E50" s="702">
        <v>1</v>
      </c>
      <c r="F50" s="262"/>
      <c r="G50" s="702">
        <v>3</v>
      </c>
    </row>
    <row r="51" spans="1:7" x14ac:dyDescent="0.2">
      <c r="A51" s="193" t="s">
        <v>594</v>
      </c>
      <c r="B51" s="6"/>
      <c r="C51" s="6"/>
      <c r="D51" s="697"/>
      <c r="E51" s="698">
        <v>7</v>
      </c>
      <c r="F51" s="7"/>
      <c r="G51" s="698">
        <v>4</v>
      </c>
    </row>
    <row r="52" spans="1:7" x14ac:dyDescent="0.2">
      <c r="A52" s="562" t="s">
        <v>39</v>
      </c>
      <c r="B52" s="657"/>
      <c r="C52" s="657"/>
      <c r="D52" s="703"/>
      <c r="E52" s="704">
        <f>SUM(E30:E51)</f>
        <v>289</v>
      </c>
      <c r="F52" s="1000">
        <f>SUM(G30:G51)</f>
        <v>336</v>
      </c>
      <c r="G52" s="1001"/>
    </row>
  </sheetData>
  <mergeCells count="3">
    <mergeCell ref="D27:E27"/>
    <mergeCell ref="F27:G27"/>
    <mergeCell ref="F52:G52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73E0-E76E-4DD6-A42B-2B272A6B6265}">
  <dimension ref="A1"/>
  <sheetViews>
    <sheetView workbookViewId="0">
      <selection activeCell="J25" sqref="J25:K25"/>
    </sheetView>
  </sheetViews>
  <sheetFormatPr baseColWidth="10" defaultRowHeight="12.75" x14ac:dyDescent="0.2"/>
  <cols>
    <col min="1" max="7" width="10.7109375" customWidth="1"/>
    <col min="8" max="8" width="11.7109375" customWidth="1"/>
    <col min="9" max="9" width="17.7109375" customWidth="1"/>
  </cols>
  <sheetData/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33EF5-7D1A-4C51-9E55-F3EC15C0C642}">
  <dimension ref="A1:I38"/>
  <sheetViews>
    <sheetView workbookViewId="0">
      <selection activeCell="L33" sqref="L33"/>
    </sheetView>
  </sheetViews>
  <sheetFormatPr baseColWidth="10" defaultRowHeight="12.75" x14ac:dyDescent="0.2"/>
  <cols>
    <col min="1" max="2" width="14.7109375" customWidth="1"/>
    <col min="3" max="4" width="7.7109375" customWidth="1"/>
    <col min="5" max="5" width="2.7109375" customWidth="1"/>
    <col min="6" max="6" width="12.7109375" customWidth="1"/>
    <col min="7" max="7" width="2.7109375" customWidth="1"/>
    <col min="8" max="8" width="13.7109375" customWidth="1"/>
    <col min="9" max="9" width="14.7109375" customWidth="1"/>
  </cols>
  <sheetData>
    <row r="1" spans="1:9" x14ac:dyDescent="0.2">
      <c r="A1" s="140" t="s">
        <v>283</v>
      </c>
      <c r="H1" s="140"/>
      <c r="I1" s="140"/>
    </row>
    <row r="2" spans="1:9" ht="11.25" customHeight="1" x14ac:dyDescent="0.2">
      <c r="H2" s="140"/>
      <c r="I2" s="140"/>
    </row>
    <row r="3" spans="1:9" x14ac:dyDescent="0.2">
      <c r="A3" s="563"/>
      <c r="B3" s="661"/>
      <c r="C3" s="568">
        <v>2002</v>
      </c>
      <c r="D3" s="791">
        <v>2003</v>
      </c>
      <c r="F3" s="140" t="s">
        <v>563</v>
      </c>
    </row>
    <row r="4" spans="1:9" x14ac:dyDescent="0.2">
      <c r="A4" s="652"/>
      <c r="B4" s="653"/>
      <c r="C4" s="569"/>
      <c r="D4" s="662"/>
      <c r="F4" t="s">
        <v>700</v>
      </c>
    </row>
    <row r="5" spans="1:9" x14ac:dyDescent="0.2">
      <c r="A5" s="193" t="s">
        <v>599</v>
      </c>
      <c r="B5" s="6"/>
      <c r="C5" s="327">
        <v>18</v>
      </c>
      <c r="D5" s="328">
        <v>25</v>
      </c>
    </row>
    <row r="6" spans="1:9" x14ac:dyDescent="0.2">
      <c r="A6" s="262" t="s">
        <v>284</v>
      </c>
      <c r="B6" s="293"/>
      <c r="C6" s="326">
        <v>5</v>
      </c>
      <c r="D6" s="342">
        <v>5</v>
      </c>
    </row>
    <row r="7" spans="1:9" x14ac:dyDescent="0.2">
      <c r="A7" s="193" t="s">
        <v>600</v>
      </c>
      <c r="B7" s="6"/>
      <c r="C7" s="788">
        <v>10</v>
      </c>
      <c r="D7" s="49">
        <v>7</v>
      </c>
      <c r="F7" s="1006" t="s">
        <v>38</v>
      </c>
      <c r="G7" s="1007"/>
      <c r="H7" s="568">
        <v>2000</v>
      </c>
      <c r="I7" s="671">
        <v>2001</v>
      </c>
    </row>
    <row r="8" spans="1:9" x14ac:dyDescent="0.2">
      <c r="A8" s="262" t="s">
        <v>285</v>
      </c>
      <c r="B8" s="293"/>
      <c r="C8" s="326">
        <v>30</v>
      </c>
      <c r="D8" s="342">
        <v>25</v>
      </c>
      <c r="F8" s="1008"/>
      <c r="G8" s="1009"/>
      <c r="H8" s="569" t="s">
        <v>122</v>
      </c>
      <c r="I8" s="705" t="s">
        <v>122</v>
      </c>
    </row>
    <row r="9" spans="1:9" x14ac:dyDescent="0.2">
      <c r="A9" s="193" t="s">
        <v>275</v>
      </c>
      <c r="B9" s="6"/>
      <c r="C9" s="788">
        <v>30</v>
      </c>
      <c r="D9" s="49">
        <v>20</v>
      </c>
      <c r="F9" s="1010" t="s">
        <v>287</v>
      </c>
      <c r="G9" s="1011"/>
      <c r="H9" s="578">
        <v>3658303</v>
      </c>
      <c r="I9" s="577">
        <v>2969070</v>
      </c>
    </row>
    <row r="10" spans="1:9" x14ac:dyDescent="0.2">
      <c r="A10" s="262" t="s">
        <v>286</v>
      </c>
      <c r="B10" s="293"/>
      <c r="C10" s="326">
        <v>2</v>
      </c>
      <c r="D10" s="342">
        <v>3</v>
      </c>
      <c r="F10" s="1004" t="s">
        <v>289</v>
      </c>
      <c r="G10" s="1005"/>
      <c r="H10" s="578">
        <v>1350238</v>
      </c>
      <c r="I10" s="578">
        <v>1243885</v>
      </c>
    </row>
    <row r="11" spans="1:9" ht="13.5" thickBot="1" x14ac:dyDescent="0.25">
      <c r="A11" s="193" t="s">
        <v>288</v>
      </c>
      <c r="B11" s="6"/>
      <c r="C11" s="788">
        <v>15</v>
      </c>
      <c r="D11" s="49">
        <v>18</v>
      </c>
      <c r="F11" s="573"/>
      <c r="G11" s="574"/>
      <c r="H11" s="579"/>
      <c r="I11" s="579"/>
    </row>
    <row r="12" spans="1:9" x14ac:dyDescent="0.2">
      <c r="A12" s="262" t="s">
        <v>602</v>
      </c>
      <c r="B12" s="293"/>
      <c r="C12" s="326">
        <v>4</v>
      </c>
      <c r="D12" s="342">
        <v>11</v>
      </c>
      <c r="F12" s="1002" t="s">
        <v>290</v>
      </c>
      <c r="G12" s="1003"/>
      <c r="H12" s="673">
        <f>SUM(H9-H10)</f>
        <v>2308065</v>
      </c>
      <c r="I12" s="580">
        <f>SUM(I9-I10)</f>
        <v>1725185</v>
      </c>
    </row>
    <row r="13" spans="1:9" x14ac:dyDescent="0.2">
      <c r="A13" s="193" t="s">
        <v>291</v>
      </c>
      <c r="B13" s="6"/>
      <c r="C13" s="788">
        <v>4</v>
      </c>
      <c r="D13" s="49">
        <v>2</v>
      </c>
      <c r="F13" s="576" t="s">
        <v>38</v>
      </c>
      <c r="G13" s="571"/>
      <c r="H13" s="672">
        <v>2002</v>
      </c>
      <c r="I13" s="706">
        <v>2003</v>
      </c>
    </row>
    <row r="14" spans="1:9" x14ac:dyDescent="0.2">
      <c r="A14" s="262" t="s">
        <v>601</v>
      </c>
      <c r="B14" s="293"/>
      <c r="C14" s="326">
        <v>1</v>
      </c>
      <c r="D14" s="342">
        <v>0</v>
      </c>
      <c r="F14" s="570"/>
      <c r="G14" s="571"/>
      <c r="H14" s="572" t="s">
        <v>122</v>
      </c>
      <c r="I14" s="705" t="s">
        <v>122</v>
      </c>
    </row>
    <row r="15" spans="1:9" x14ac:dyDescent="0.2">
      <c r="A15" s="193" t="s">
        <v>94</v>
      </c>
      <c r="B15" s="6"/>
      <c r="C15" s="788">
        <v>2</v>
      </c>
      <c r="D15" s="49">
        <v>1</v>
      </c>
      <c r="F15" s="1010" t="s">
        <v>287</v>
      </c>
      <c r="G15" s="1013"/>
      <c r="H15" s="577">
        <v>3658740</v>
      </c>
      <c r="I15" s="577">
        <v>4535106</v>
      </c>
    </row>
    <row r="16" spans="1:9" x14ac:dyDescent="0.2">
      <c r="A16" s="262" t="s">
        <v>292</v>
      </c>
      <c r="B16" s="293"/>
      <c r="C16" s="326">
        <v>4</v>
      </c>
      <c r="D16" s="342">
        <v>2</v>
      </c>
      <c r="F16" s="1004" t="s">
        <v>289</v>
      </c>
      <c r="G16" s="1012"/>
      <c r="H16" s="578">
        <v>1274821</v>
      </c>
      <c r="I16" s="578">
        <v>1532781</v>
      </c>
    </row>
    <row r="17" spans="1:9" ht="13.5" thickBot="1" x14ac:dyDescent="0.25">
      <c r="A17" s="193" t="s">
        <v>293</v>
      </c>
      <c r="B17" s="6"/>
      <c r="C17" s="788">
        <v>6</v>
      </c>
      <c r="D17" s="49">
        <v>4</v>
      </c>
      <c r="F17" s="573"/>
      <c r="G17" s="575"/>
      <c r="H17" s="579"/>
      <c r="I17" s="579"/>
    </row>
    <row r="18" spans="1:9" x14ac:dyDescent="0.2">
      <c r="A18" s="262" t="s">
        <v>294</v>
      </c>
      <c r="B18" s="293"/>
      <c r="C18" s="326">
        <v>31</v>
      </c>
      <c r="D18" s="342">
        <v>24</v>
      </c>
      <c r="F18" s="1002" t="s">
        <v>290</v>
      </c>
      <c r="G18" s="1003"/>
      <c r="H18" s="580">
        <f>SUM(H15-H16)</f>
        <v>2383919</v>
      </c>
      <c r="I18" s="580">
        <f>SUM(I15-I16)</f>
        <v>3002325</v>
      </c>
    </row>
    <row r="19" spans="1:9" x14ac:dyDescent="0.2">
      <c r="A19" s="193" t="s">
        <v>295</v>
      </c>
      <c r="B19" s="6"/>
      <c r="C19" s="788">
        <v>9</v>
      </c>
      <c r="D19" s="49">
        <v>20</v>
      </c>
    </row>
    <row r="20" spans="1:9" x14ac:dyDescent="0.2">
      <c r="A20" s="262" t="s">
        <v>296</v>
      </c>
      <c r="B20" s="293"/>
      <c r="C20" s="326">
        <v>29</v>
      </c>
      <c r="D20" s="342">
        <v>40</v>
      </c>
    </row>
    <row r="21" spans="1:9" x14ac:dyDescent="0.2">
      <c r="A21" s="193" t="s">
        <v>297</v>
      </c>
      <c r="B21" s="6"/>
      <c r="C21" s="788">
        <v>3</v>
      </c>
      <c r="D21" s="49">
        <v>4</v>
      </c>
    </row>
    <row r="22" spans="1:9" x14ac:dyDescent="0.2">
      <c r="A22" s="262" t="s">
        <v>298</v>
      </c>
      <c r="B22" s="293"/>
      <c r="C22" s="326">
        <v>2</v>
      </c>
      <c r="D22" s="342">
        <v>4</v>
      </c>
    </row>
    <row r="23" spans="1:9" x14ac:dyDescent="0.2">
      <c r="A23" s="563"/>
      <c r="B23" s="661"/>
      <c r="C23" s="789"/>
      <c r="D23" s="564"/>
    </row>
    <row r="24" spans="1:9" x14ac:dyDescent="0.2">
      <c r="A24" s="565" t="s">
        <v>299</v>
      </c>
      <c r="B24" s="660"/>
      <c r="C24" s="790">
        <f>SUM(C4:C22)</f>
        <v>205</v>
      </c>
      <c r="D24" s="663">
        <f>SUM(D4:D22)</f>
        <v>215</v>
      </c>
    </row>
    <row r="27" spans="1:9" x14ac:dyDescent="0.2">
      <c r="A27" s="13" t="s">
        <v>701</v>
      </c>
      <c r="B27" s="13"/>
      <c r="C27" s="13"/>
      <c r="D27" s="13"/>
      <c r="E27" s="13"/>
      <c r="F27" s="13"/>
      <c r="G27" s="13"/>
    </row>
    <row r="29" spans="1:9" x14ac:dyDescent="0.2">
      <c r="A29" s="311" t="s">
        <v>300</v>
      </c>
      <c r="B29" s="311" t="s">
        <v>301</v>
      </c>
      <c r="C29" s="311" t="s">
        <v>562</v>
      </c>
      <c r="D29" s="300"/>
      <c r="E29" s="299" t="s">
        <v>302</v>
      </c>
      <c r="F29" s="665"/>
      <c r="G29" s="563" t="s">
        <v>303</v>
      </c>
      <c r="H29" s="564"/>
      <c r="I29" s="300" t="s">
        <v>304</v>
      </c>
    </row>
    <row r="30" spans="1:9" x14ac:dyDescent="0.2">
      <c r="A30" s="330" t="s">
        <v>305</v>
      </c>
      <c r="B30" s="331" t="s">
        <v>306</v>
      </c>
      <c r="C30" s="331"/>
      <c r="D30" s="331"/>
      <c r="E30" s="331"/>
      <c r="F30" s="331"/>
      <c r="G30" s="331" t="s">
        <v>307</v>
      </c>
      <c r="H30" s="331"/>
      <c r="I30" s="328"/>
    </row>
    <row r="31" spans="1:9" x14ac:dyDescent="0.2">
      <c r="A31" s="193" t="s">
        <v>308</v>
      </c>
      <c r="B31" s="6" t="s">
        <v>309</v>
      </c>
      <c r="C31" s="6"/>
      <c r="D31" s="6"/>
      <c r="E31" s="6"/>
      <c r="F31" s="6"/>
      <c r="G31" s="6" t="s">
        <v>310</v>
      </c>
      <c r="H31" s="6"/>
      <c r="I31" s="49"/>
    </row>
    <row r="32" spans="1:9" x14ac:dyDescent="0.2">
      <c r="A32" s="7"/>
      <c r="B32" s="8" t="s">
        <v>311</v>
      </c>
      <c r="C32" s="8"/>
      <c r="D32" s="8"/>
      <c r="E32" s="8"/>
      <c r="F32" s="8"/>
      <c r="G32" s="8"/>
      <c r="H32" s="8"/>
      <c r="I32" s="247"/>
    </row>
    <row r="33" spans="1:9" x14ac:dyDescent="0.2">
      <c r="A33" s="193" t="s">
        <v>312</v>
      </c>
      <c r="B33" s="6" t="s">
        <v>313</v>
      </c>
      <c r="C33" s="6" t="s">
        <v>313</v>
      </c>
      <c r="D33" s="6"/>
      <c r="E33" s="6" t="s">
        <v>314</v>
      </c>
      <c r="F33" s="6"/>
      <c r="G33" s="6" t="s">
        <v>315</v>
      </c>
      <c r="H33" s="6"/>
      <c r="I33" s="49" t="s">
        <v>316</v>
      </c>
    </row>
    <row r="34" spans="1:9" x14ac:dyDescent="0.2">
      <c r="A34" s="193" t="s">
        <v>317</v>
      </c>
      <c r="B34" s="6" t="s">
        <v>318</v>
      </c>
      <c r="C34" s="6" t="s">
        <v>318</v>
      </c>
      <c r="D34" s="6"/>
      <c r="E34" s="6" t="s">
        <v>313</v>
      </c>
      <c r="F34" s="6"/>
      <c r="G34" s="6" t="s">
        <v>319</v>
      </c>
      <c r="H34" s="6"/>
      <c r="I34" s="49" t="s">
        <v>320</v>
      </c>
    </row>
    <row r="35" spans="1:9" x14ac:dyDescent="0.2">
      <c r="A35" s="193" t="s">
        <v>313</v>
      </c>
      <c r="B35" s="6" t="s">
        <v>321</v>
      </c>
      <c r="C35" s="6" t="s">
        <v>322</v>
      </c>
      <c r="D35" s="6"/>
      <c r="E35" s="6" t="s">
        <v>323</v>
      </c>
      <c r="F35" s="6"/>
      <c r="G35" s="6" t="s">
        <v>313</v>
      </c>
      <c r="H35" s="6"/>
      <c r="I35" s="49" t="s">
        <v>313</v>
      </c>
    </row>
    <row r="36" spans="1:9" x14ac:dyDescent="0.2">
      <c r="A36" s="193" t="s">
        <v>323</v>
      </c>
      <c r="B36" s="6" t="s">
        <v>324</v>
      </c>
      <c r="C36" s="6" t="s">
        <v>324</v>
      </c>
      <c r="D36" s="6"/>
      <c r="E36" s="6"/>
      <c r="F36" s="6"/>
      <c r="G36" s="6" t="s">
        <v>323</v>
      </c>
      <c r="H36" s="6"/>
      <c r="I36" s="49" t="s">
        <v>323</v>
      </c>
    </row>
    <row r="37" spans="1:9" x14ac:dyDescent="0.2">
      <c r="A37" s="7" t="s">
        <v>325</v>
      </c>
      <c r="B37" s="8"/>
      <c r="C37" s="8"/>
      <c r="D37" s="8"/>
      <c r="E37" s="8"/>
      <c r="F37" s="8"/>
      <c r="G37" s="8"/>
      <c r="H37" s="8"/>
      <c r="I37" s="247"/>
    </row>
    <row r="38" spans="1:9" x14ac:dyDescent="0.2">
      <c r="A38" s="666" t="s">
        <v>651</v>
      </c>
      <c r="B38" s="667" t="s">
        <v>652</v>
      </c>
      <c r="C38" s="666"/>
      <c r="D38" s="666" t="s">
        <v>653</v>
      </c>
      <c r="E38" s="489"/>
      <c r="F38" s="668" t="s">
        <v>685</v>
      </c>
      <c r="G38" s="652"/>
      <c r="H38" s="669" t="s">
        <v>654</v>
      </c>
      <c r="I38" s="670" t="s">
        <v>604</v>
      </c>
    </row>
  </sheetData>
  <mergeCells count="8">
    <mergeCell ref="F18:G18"/>
    <mergeCell ref="F10:G10"/>
    <mergeCell ref="F12:G12"/>
    <mergeCell ref="F7:G7"/>
    <mergeCell ref="F8:G8"/>
    <mergeCell ref="F9:G9"/>
    <mergeCell ref="F16:G16"/>
    <mergeCell ref="F15:G15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82A41-91E6-4A5B-9E1F-DEB8FA91DE1D}">
  <dimension ref="A1:N62"/>
  <sheetViews>
    <sheetView topLeftCell="A10" workbookViewId="0">
      <selection activeCell="J25" sqref="J25:K25"/>
    </sheetView>
  </sheetViews>
  <sheetFormatPr baseColWidth="10" defaultRowHeight="12.75" x14ac:dyDescent="0.2"/>
  <cols>
    <col min="6" max="6" width="23.28515625" bestFit="1" customWidth="1"/>
    <col min="12" max="12" width="22.140625" customWidth="1"/>
    <col min="13" max="13" width="12" customWidth="1"/>
    <col min="14" max="14" width="20.5703125" customWidth="1"/>
  </cols>
  <sheetData>
    <row r="1" spans="1:14" x14ac:dyDescent="0.2">
      <c r="A1" s="13" t="s">
        <v>676</v>
      </c>
      <c r="E1" s="13" t="s">
        <v>326</v>
      </c>
    </row>
    <row r="2" spans="1:14" x14ac:dyDescent="0.2">
      <c r="A2" t="s">
        <v>327</v>
      </c>
      <c r="C2" s="27">
        <v>17</v>
      </c>
      <c r="F2" t="s">
        <v>328</v>
      </c>
      <c r="K2" s="13" t="s">
        <v>329</v>
      </c>
    </row>
    <row r="3" spans="1:14" x14ac:dyDescent="0.2">
      <c r="A3" t="s">
        <v>330</v>
      </c>
      <c r="C3" s="27">
        <v>25</v>
      </c>
      <c r="F3" t="s">
        <v>331</v>
      </c>
      <c r="L3" t="s">
        <v>332</v>
      </c>
      <c r="M3" t="s">
        <v>333</v>
      </c>
      <c r="N3" t="s">
        <v>334</v>
      </c>
    </row>
    <row r="4" spans="1:14" x14ac:dyDescent="0.2">
      <c r="A4" t="s">
        <v>335</v>
      </c>
      <c r="C4" s="27">
        <v>4</v>
      </c>
      <c r="K4">
        <v>95</v>
      </c>
      <c r="L4">
        <v>18</v>
      </c>
      <c r="M4">
        <v>29</v>
      </c>
      <c r="N4">
        <v>27</v>
      </c>
    </row>
    <row r="5" spans="1:14" x14ac:dyDescent="0.2">
      <c r="A5" t="s">
        <v>336</v>
      </c>
      <c r="C5" s="27">
        <v>28</v>
      </c>
      <c r="K5">
        <v>96</v>
      </c>
      <c r="L5">
        <v>17</v>
      </c>
      <c r="M5">
        <v>32</v>
      </c>
      <c r="N5">
        <v>19</v>
      </c>
    </row>
    <row r="6" spans="1:14" x14ac:dyDescent="0.2">
      <c r="A6" t="s">
        <v>337</v>
      </c>
      <c r="C6" s="27">
        <v>21</v>
      </c>
      <c r="K6">
        <v>97</v>
      </c>
      <c r="L6">
        <v>24</v>
      </c>
      <c r="M6">
        <v>30</v>
      </c>
      <c r="N6">
        <v>25</v>
      </c>
    </row>
    <row r="7" spans="1:14" x14ac:dyDescent="0.2">
      <c r="A7" t="s">
        <v>338</v>
      </c>
      <c r="C7" s="27">
        <v>5</v>
      </c>
      <c r="K7">
        <v>98</v>
      </c>
      <c r="L7">
        <v>23</v>
      </c>
      <c r="M7">
        <v>33</v>
      </c>
      <c r="N7">
        <v>41</v>
      </c>
    </row>
    <row r="8" spans="1:14" x14ac:dyDescent="0.2">
      <c r="C8" s="27">
        <f>SUM(C2:C7)</f>
        <v>100</v>
      </c>
      <c r="K8">
        <v>99</v>
      </c>
      <c r="L8">
        <v>26</v>
      </c>
      <c r="M8">
        <v>37</v>
      </c>
      <c r="N8">
        <v>53</v>
      </c>
    </row>
    <row r="9" spans="1:14" x14ac:dyDescent="0.2">
      <c r="K9" s="319">
        <v>0</v>
      </c>
      <c r="L9">
        <v>30</v>
      </c>
      <c r="M9">
        <v>39</v>
      </c>
      <c r="N9">
        <v>49</v>
      </c>
    </row>
    <row r="10" spans="1:14" x14ac:dyDescent="0.2">
      <c r="K10" s="319">
        <v>1</v>
      </c>
      <c r="L10">
        <v>27</v>
      </c>
      <c r="M10">
        <v>46</v>
      </c>
      <c r="N10">
        <v>66</v>
      </c>
    </row>
    <row r="11" spans="1:14" x14ac:dyDescent="0.2">
      <c r="K11" s="319">
        <v>2</v>
      </c>
      <c r="L11">
        <v>42</v>
      </c>
      <c r="M11">
        <v>29</v>
      </c>
      <c r="N11">
        <v>69</v>
      </c>
    </row>
    <row r="12" spans="1:14" x14ac:dyDescent="0.2">
      <c r="A12" s="13" t="s">
        <v>339</v>
      </c>
      <c r="K12" s="319">
        <v>3</v>
      </c>
      <c r="L12">
        <v>43</v>
      </c>
      <c r="M12">
        <v>28</v>
      </c>
      <c r="N12">
        <v>66</v>
      </c>
    </row>
    <row r="13" spans="1:14" x14ac:dyDescent="0.2">
      <c r="B13">
        <v>95</v>
      </c>
      <c r="C13">
        <v>96</v>
      </c>
      <c r="D13">
        <v>97</v>
      </c>
      <c r="E13">
        <v>98</v>
      </c>
      <c r="F13">
        <v>99</v>
      </c>
      <c r="G13" s="319">
        <v>0</v>
      </c>
      <c r="H13" s="319">
        <v>1</v>
      </c>
      <c r="I13" s="319">
        <v>2</v>
      </c>
      <c r="J13" s="319">
        <v>3</v>
      </c>
    </row>
    <row r="14" spans="1:14" x14ac:dyDescent="0.2">
      <c r="A14" t="s">
        <v>340</v>
      </c>
      <c r="B14">
        <v>107.7</v>
      </c>
      <c r="C14">
        <v>107.7</v>
      </c>
      <c r="D14">
        <v>110.5</v>
      </c>
      <c r="E14">
        <v>111.6</v>
      </c>
      <c r="F14">
        <v>111.6</v>
      </c>
      <c r="G14">
        <v>111.6</v>
      </c>
      <c r="H14">
        <v>114</v>
      </c>
      <c r="I14">
        <v>114</v>
      </c>
      <c r="J14">
        <v>114</v>
      </c>
    </row>
    <row r="15" spans="1:14" x14ac:dyDescent="0.2">
      <c r="A15" t="s">
        <v>341</v>
      </c>
      <c r="B15">
        <v>104.8</v>
      </c>
      <c r="C15">
        <v>105.6</v>
      </c>
      <c r="D15">
        <v>106.1</v>
      </c>
      <c r="E15">
        <v>105.9</v>
      </c>
      <c r="F15">
        <v>107.7</v>
      </c>
      <c r="G15">
        <v>109.4</v>
      </c>
      <c r="H15">
        <v>113</v>
      </c>
      <c r="I15">
        <v>112.7</v>
      </c>
      <c r="J15">
        <v>113.4</v>
      </c>
    </row>
    <row r="17" spans="1:6" x14ac:dyDescent="0.2">
      <c r="A17" s="13"/>
      <c r="E17" s="13" t="s">
        <v>342</v>
      </c>
    </row>
    <row r="18" spans="1:6" x14ac:dyDescent="0.2">
      <c r="E18">
        <v>79</v>
      </c>
      <c r="F18">
        <v>105</v>
      </c>
    </row>
    <row r="19" spans="1:6" x14ac:dyDescent="0.2">
      <c r="E19">
        <v>80</v>
      </c>
      <c r="F19">
        <v>80</v>
      </c>
    </row>
    <row r="20" spans="1:6" x14ac:dyDescent="0.2">
      <c r="E20">
        <v>81</v>
      </c>
      <c r="F20">
        <v>63</v>
      </c>
    </row>
    <row r="21" spans="1:6" x14ac:dyDescent="0.2">
      <c r="E21">
        <v>82</v>
      </c>
      <c r="F21">
        <v>157</v>
      </c>
    </row>
    <row r="22" spans="1:6" x14ac:dyDescent="0.2">
      <c r="E22">
        <v>83</v>
      </c>
      <c r="F22">
        <v>243</v>
      </c>
    </row>
    <row r="23" spans="1:6" x14ac:dyDescent="0.2">
      <c r="E23">
        <v>84</v>
      </c>
      <c r="F23">
        <v>304</v>
      </c>
    </row>
    <row r="24" spans="1:6" x14ac:dyDescent="0.2">
      <c r="E24">
        <v>85</v>
      </c>
      <c r="F24">
        <v>355</v>
      </c>
    </row>
    <row r="25" spans="1:6" x14ac:dyDescent="0.2">
      <c r="E25">
        <v>86</v>
      </c>
      <c r="F25">
        <v>293</v>
      </c>
    </row>
    <row r="26" spans="1:6" x14ac:dyDescent="0.2">
      <c r="E26">
        <v>87</v>
      </c>
      <c r="F26">
        <v>235</v>
      </c>
    </row>
    <row r="27" spans="1:6" x14ac:dyDescent="0.2">
      <c r="E27">
        <v>88</v>
      </c>
      <c r="F27">
        <v>195</v>
      </c>
    </row>
    <row r="28" spans="1:6" x14ac:dyDescent="0.2">
      <c r="E28">
        <v>89</v>
      </c>
      <c r="F28">
        <v>158</v>
      </c>
    </row>
    <row r="29" spans="1:6" x14ac:dyDescent="0.2">
      <c r="E29">
        <v>90</v>
      </c>
      <c r="F29">
        <v>139</v>
      </c>
    </row>
    <row r="30" spans="1:6" x14ac:dyDescent="0.2">
      <c r="E30">
        <v>91</v>
      </c>
      <c r="F30">
        <v>319</v>
      </c>
    </row>
    <row r="31" spans="1:6" x14ac:dyDescent="0.2">
      <c r="E31">
        <v>92</v>
      </c>
      <c r="F31">
        <v>575</v>
      </c>
    </row>
    <row r="32" spans="1:6" x14ac:dyDescent="0.2">
      <c r="E32">
        <v>93</v>
      </c>
      <c r="F32">
        <v>873</v>
      </c>
    </row>
    <row r="33" spans="1:9" x14ac:dyDescent="0.2">
      <c r="A33" s="13" t="s">
        <v>343</v>
      </c>
      <c r="E33">
        <v>94</v>
      </c>
      <c r="F33">
        <v>917</v>
      </c>
    </row>
    <row r="34" spans="1:9" x14ac:dyDescent="0.2">
      <c r="A34" s="241" t="s">
        <v>187</v>
      </c>
      <c r="E34">
        <v>95</v>
      </c>
      <c r="F34">
        <v>896</v>
      </c>
    </row>
    <row r="35" spans="1:9" x14ac:dyDescent="0.2">
      <c r="A35">
        <v>91</v>
      </c>
      <c r="B35">
        <v>176</v>
      </c>
      <c r="E35">
        <v>96</v>
      </c>
      <c r="F35">
        <v>889</v>
      </c>
    </row>
    <row r="36" spans="1:9" x14ac:dyDescent="0.2">
      <c r="A36">
        <v>92</v>
      </c>
      <c r="B36">
        <v>191</v>
      </c>
      <c r="E36">
        <v>97</v>
      </c>
      <c r="F36">
        <v>957</v>
      </c>
    </row>
    <row r="37" spans="1:9" x14ac:dyDescent="0.2">
      <c r="A37">
        <v>93</v>
      </c>
      <c r="B37">
        <v>198</v>
      </c>
      <c r="E37">
        <v>98</v>
      </c>
      <c r="F37">
        <v>1042</v>
      </c>
    </row>
    <row r="38" spans="1:9" x14ac:dyDescent="0.2">
      <c r="A38">
        <v>94</v>
      </c>
      <c r="B38">
        <v>209</v>
      </c>
      <c r="E38">
        <v>99</v>
      </c>
      <c r="F38">
        <v>990</v>
      </c>
    </row>
    <row r="39" spans="1:9" x14ac:dyDescent="0.2">
      <c r="A39">
        <v>95</v>
      </c>
      <c r="B39">
        <v>222</v>
      </c>
    </row>
    <row r="40" spans="1:9" x14ac:dyDescent="0.2">
      <c r="A40">
        <v>96</v>
      </c>
      <c r="B40">
        <v>213</v>
      </c>
    </row>
    <row r="41" spans="1:9" x14ac:dyDescent="0.2">
      <c r="A41">
        <v>97</v>
      </c>
      <c r="B41">
        <v>227</v>
      </c>
      <c r="E41" s="13" t="s">
        <v>344</v>
      </c>
    </row>
    <row r="42" spans="1:9" x14ac:dyDescent="0.2">
      <c r="A42">
        <v>98</v>
      </c>
      <c r="B42">
        <v>240</v>
      </c>
      <c r="E42" s="13" t="s">
        <v>345</v>
      </c>
    </row>
    <row r="43" spans="1:9" x14ac:dyDescent="0.2">
      <c r="A43">
        <v>99</v>
      </c>
      <c r="B43">
        <v>240</v>
      </c>
      <c r="E43" t="s">
        <v>38</v>
      </c>
      <c r="G43">
        <v>2001</v>
      </c>
      <c r="H43">
        <v>2002</v>
      </c>
      <c r="I43">
        <v>2003</v>
      </c>
    </row>
    <row r="44" spans="1:9" x14ac:dyDescent="0.2">
      <c r="A44" s="319">
        <v>0</v>
      </c>
      <c r="B44">
        <v>292</v>
      </c>
      <c r="E44" t="s">
        <v>287</v>
      </c>
      <c r="G44">
        <f>SUM(G45:G46)</f>
        <v>5596751</v>
      </c>
      <c r="H44">
        <v>5851785</v>
      </c>
      <c r="I44">
        <v>6251983</v>
      </c>
    </row>
    <row r="45" spans="1:9" x14ac:dyDescent="0.2">
      <c r="A45" s="319">
        <v>1</v>
      </c>
      <c r="B45">
        <v>283</v>
      </c>
      <c r="E45" t="s">
        <v>289</v>
      </c>
      <c r="G45">
        <v>3360058</v>
      </c>
      <c r="H45">
        <v>3071934</v>
      </c>
      <c r="I45">
        <v>3256096</v>
      </c>
    </row>
    <row r="46" spans="1:9" x14ac:dyDescent="0.2">
      <c r="A46" s="319">
        <v>2</v>
      </c>
      <c r="B46">
        <v>298</v>
      </c>
      <c r="E46" t="s">
        <v>290</v>
      </c>
      <c r="G46">
        <v>2236693</v>
      </c>
      <c r="H46">
        <v>2779851</v>
      </c>
      <c r="I46">
        <v>2995887</v>
      </c>
    </row>
    <row r="47" spans="1:9" x14ac:dyDescent="0.2">
      <c r="A47" s="319">
        <v>3</v>
      </c>
      <c r="B47">
        <v>313</v>
      </c>
    </row>
    <row r="49" spans="3:9" x14ac:dyDescent="0.2">
      <c r="G49">
        <v>2001</v>
      </c>
      <c r="H49">
        <v>2002</v>
      </c>
      <c r="I49">
        <v>2003</v>
      </c>
    </row>
    <row r="50" spans="3:9" x14ac:dyDescent="0.2">
      <c r="C50" s="740"/>
      <c r="D50" s="741"/>
      <c r="F50" t="s">
        <v>682</v>
      </c>
      <c r="G50">
        <f>SUM(G51:G52)</f>
        <v>5596751</v>
      </c>
      <c r="H50">
        <v>5851785</v>
      </c>
      <c r="I50">
        <v>6251983</v>
      </c>
    </row>
    <row r="51" spans="3:9" x14ac:dyDescent="0.2">
      <c r="C51" s="740"/>
      <c r="D51" s="742"/>
      <c r="F51" t="s">
        <v>289</v>
      </c>
      <c r="G51">
        <v>3360058</v>
      </c>
      <c r="H51">
        <v>3071934</v>
      </c>
      <c r="I51">
        <v>3256096</v>
      </c>
    </row>
    <row r="52" spans="3:9" x14ac:dyDescent="0.2">
      <c r="C52" s="743"/>
      <c r="D52" s="743"/>
      <c r="F52" t="s">
        <v>290</v>
      </c>
      <c r="G52">
        <v>2236693</v>
      </c>
      <c r="H52">
        <v>2779851</v>
      </c>
      <c r="I52">
        <v>2995887</v>
      </c>
    </row>
    <row r="53" spans="3:9" x14ac:dyDescent="0.2">
      <c r="C53" s="743"/>
      <c r="D53" s="743"/>
    </row>
    <row r="54" spans="3:9" x14ac:dyDescent="0.2">
      <c r="C54" s="740"/>
      <c r="D54" s="740"/>
    </row>
    <row r="55" spans="3:9" x14ac:dyDescent="0.2">
      <c r="C55" s="745"/>
      <c r="D55" s="745"/>
    </row>
    <row r="56" spans="3:9" x14ac:dyDescent="0.2">
      <c r="C56" s="741"/>
      <c r="D56" s="742"/>
    </row>
    <row r="57" spans="3:9" x14ac:dyDescent="0.2">
      <c r="C57" s="742"/>
      <c r="D57" s="742"/>
    </row>
    <row r="58" spans="3:9" x14ac:dyDescent="0.2">
      <c r="C58" s="743"/>
      <c r="D58" s="743"/>
    </row>
    <row r="59" spans="3:9" x14ac:dyDescent="0.2">
      <c r="C59" s="743"/>
      <c r="D59" s="743"/>
    </row>
    <row r="60" spans="3:9" x14ac:dyDescent="0.2">
      <c r="C60" s="740"/>
      <c r="D60" s="740"/>
    </row>
    <row r="61" spans="3:9" x14ac:dyDescent="0.2">
      <c r="C61" s="745"/>
      <c r="D61" s="745"/>
    </row>
    <row r="62" spans="3:9" x14ac:dyDescent="0.2">
      <c r="C62" s="744"/>
      <c r="D62" s="744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C069E-BB05-4EB7-9E0C-FFD0F6A79183}">
  <dimension ref="A1:S53"/>
  <sheetViews>
    <sheetView topLeftCell="A8" workbookViewId="0">
      <selection activeCell="W29" sqref="W29"/>
    </sheetView>
  </sheetViews>
  <sheetFormatPr baseColWidth="10" defaultRowHeight="12.75" x14ac:dyDescent="0.2"/>
  <cols>
    <col min="2" max="2" width="9" customWidth="1"/>
    <col min="3" max="4" width="4.140625" customWidth="1"/>
    <col min="5" max="5" width="4.5703125" customWidth="1"/>
    <col min="6" max="18" width="4.140625" customWidth="1"/>
  </cols>
  <sheetData>
    <row r="1" spans="1:19" ht="15" customHeight="1" x14ac:dyDescent="0.2">
      <c r="S1" s="13"/>
    </row>
    <row r="2" spans="1:19" ht="15" customHeight="1" x14ac:dyDescent="0.2"/>
    <row r="3" spans="1:19" ht="15" customHeight="1" x14ac:dyDescent="0.2">
      <c r="A3" s="393" t="s">
        <v>38</v>
      </c>
      <c r="B3" s="394"/>
      <c r="C3" s="375"/>
      <c r="D3" s="375"/>
      <c r="E3" s="375"/>
      <c r="F3" s="375"/>
      <c r="G3" s="843">
        <v>2001</v>
      </c>
      <c r="H3" s="378"/>
      <c r="I3" s="378"/>
      <c r="J3" s="380"/>
      <c r="K3" s="379">
        <v>2002</v>
      </c>
      <c r="L3" s="378"/>
      <c r="M3" s="378"/>
      <c r="N3" s="380"/>
      <c r="O3" s="379">
        <v>2003</v>
      </c>
      <c r="P3" s="378"/>
      <c r="Q3" s="378"/>
      <c r="R3" s="380"/>
    </row>
    <row r="4" spans="1:19" ht="15" customHeight="1" x14ac:dyDescent="0.2">
      <c r="A4" s="372" t="s">
        <v>346</v>
      </c>
      <c r="B4" s="382"/>
      <c r="C4" s="384"/>
      <c r="D4" s="384"/>
      <c r="E4" s="384"/>
      <c r="F4" s="384"/>
      <c r="G4" s="383" t="s">
        <v>122</v>
      </c>
      <c r="H4" s="384"/>
      <c r="I4" s="384"/>
      <c r="J4" s="385"/>
      <c r="K4" s="384" t="s">
        <v>122</v>
      </c>
      <c r="L4" s="384"/>
      <c r="M4" s="384"/>
      <c r="N4" s="385"/>
      <c r="O4" s="384" t="s">
        <v>122</v>
      </c>
      <c r="P4" s="384"/>
      <c r="Q4" s="384"/>
      <c r="R4" s="385"/>
    </row>
    <row r="5" spans="1:19" ht="15" customHeight="1" x14ac:dyDescent="0.2">
      <c r="A5" s="55" t="s">
        <v>347</v>
      </c>
      <c r="B5" s="42"/>
      <c r="C5" s="112"/>
      <c r="D5" s="112"/>
      <c r="E5" s="112"/>
      <c r="F5" s="112"/>
      <c r="G5" s="111">
        <v>1030</v>
      </c>
      <c r="H5" s="111"/>
      <c r="I5" s="112">
        <v>2060</v>
      </c>
      <c r="J5" s="113"/>
      <c r="K5" s="111">
        <v>1030</v>
      </c>
      <c r="L5" s="111"/>
      <c r="M5" s="112">
        <v>2060</v>
      </c>
      <c r="N5" s="113"/>
      <c r="O5" s="111">
        <v>1030</v>
      </c>
      <c r="P5" s="111"/>
      <c r="Q5" s="112">
        <v>2060</v>
      </c>
      <c r="R5" s="113"/>
    </row>
    <row r="6" spans="1:19" ht="15" customHeight="1" x14ac:dyDescent="0.2">
      <c r="A6" s="43" t="s">
        <v>348</v>
      </c>
      <c r="B6" s="21"/>
      <c r="C6" s="115"/>
      <c r="D6" s="115"/>
      <c r="E6" s="115"/>
      <c r="F6" s="115"/>
      <c r="G6" s="114">
        <v>1545</v>
      </c>
      <c r="H6" s="114"/>
      <c r="I6" s="115">
        <v>3090</v>
      </c>
      <c r="J6" s="116"/>
      <c r="K6" s="114">
        <v>1545</v>
      </c>
      <c r="L6" s="114"/>
      <c r="M6" s="115">
        <v>3090</v>
      </c>
      <c r="N6" s="116"/>
      <c r="O6" s="114">
        <v>1545</v>
      </c>
      <c r="P6" s="114"/>
      <c r="Q6" s="115">
        <v>3090</v>
      </c>
      <c r="R6" s="116"/>
    </row>
    <row r="7" spans="1:19" ht="15" customHeight="1" x14ac:dyDescent="0.2"/>
    <row r="8" spans="1:19" ht="15" customHeight="1" x14ac:dyDescent="0.2"/>
    <row r="9" spans="1:19" ht="15" customHeight="1" x14ac:dyDescent="0.2"/>
    <row r="10" spans="1:19" ht="15" customHeight="1" x14ac:dyDescent="0.2"/>
    <row r="11" spans="1:19" ht="15" customHeight="1" x14ac:dyDescent="0.2"/>
    <row r="12" spans="1:19" ht="15" customHeight="1" x14ac:dyDescent="0.2"/>
    <row r="13" spans="1:19" ht="15" customHeight="1" x14ac:dyDescent="0.2"/>
    <row r="14" spans="1:19" ht="15" customHeight="1" x14ac:dyDescent="0.2"/>
    <row r="15" spans="1:19" ht="15" customHeight="1" x14ac:dyDescent="0.2">
      <c r="A15" s="391" t="s">
        <v>349</v>
      </c>
      <c r="B15" s="392"/>
      <c r="C15" s="392"/>
      <c r="D15" s="392"/>
      <c r="E15" s="392"/>
      <c r="F15" s="392"/>
      <c r="G15" s="392" t="s">
        <v>350</v>
      </c>
      <c r="H15" s="392"/>
      <c r="I15" s="399">
        <v>1999</v>
      </c>
      <c r="J15" s="400"/>
      <c r="K15" s="566">
        <v>2000</v>
      </c>
      <c r="L15" s="400"/>
      <c r="M15" s="566">
        <v>2001</v>
      </c>
      <c r="N15" s="400"/>
      <c r="O15" s="566">
        <v>2002</v>
      </c>
      <c r="P15" s="727"/>
      <c r="Q15" s="401">
        <v>2003</v>
      </c>
      <c r="R15" s="400"/>
    </row>
    <row r="16" spans="1:19" ht="15" customHeight="1" x14ac:dyDescent="0.2">
      <c r="A16" s="184" t="s">
        <v>351</v>
      </c>
      <c r="B16" s="185"/>
      <c r="C16" s="185"/>
      <c r="D16" s="185"/>
      <c r="E16" s="185"/>
      <c r="F16" s="185"/>
      <c r="G16" s="185"/>
      <c r="H16" s="185"/>
      <c r="I16" s="664"/>
      <c r="J16" s="188"/>
      <c r="K16" s="189"/>
      <c r="L16" s="188"/>
      <c r="M16" s="189"/>
      <c r="N16" s="188"/>
      <c r="O16" s="189"/>
      <c r="P16" s="188"/>
      <c r="Q16" s="189"/>
      <c r="R16" s="188"/>
    </row>
    <row r="17" spans="1:19" ht="15" customHeight="1" x14ac:dyDescent="0.2">
      <c r="A17" s="186" t="s">
        <v>352</v>
      </c>
      <c r="B17" s="187"/>
      <c r="C17" s="187"/>
      <c r="D17" s="187"/>
      <c r="E17" s="187"/>
      <c r="F17" s="187"/>
      <c r="G17" s="187"/>
      <c r="H17" s="187"/>
      <c r="I17" s="824">
        <v>1836</v>
      </c>
      <c r="J17" s="825"/>
      <c r="K17" s="824">
        <v>1871</v>
      </c>
      <c r="L17" s="825"/>
      <c r="M17" s="824">
        <v>1931</v>
      </c>
      <c r="N17" s="825"/>
      <c r="O17" s="824">
        <v>2028</v>
      </c>
      <c r="P17" s="825"/>
      <c r="Q17" s="824">
        <v>2096</v>
      </c>
      <c r="R17" s="825"/>
    </row>
    <row r="18" spans="1:19" ht="6" customHeight="1" x14ac:dyDescent="0.2"/>
    <row r="19" spans="1:19" ht="15" customHeight="1" x14ac:dyDescent="0.2">
      <c r="A19" s="13"/>
      <c r="S19" s="347"/>
    </row>
    <row r="20" spans="1:19" s="47" customFormat="1" ht="15" customHeight="1" x14ac:dyDescent="0.2">
      <c r="A20" s="98"/>
    </row>
    <row r="21" spans="1:19" s="47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</row>
    <row r="22" spans="1:19" s="47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</row>
    <row r="23" spans="1:19" s="47" customFormat="1" ht="15" customHeight="1" x14ac:dyDescent="0.2">
      <c r="A23" s="56"/>
      <c r="B23" s="52"/>
      <c r="C23" s="52"/>
      <c r="D23" s="52"/>
      <c r="E23" s="52"/>
      <c r="F23" s="374" t="s">
        <v>38</v>
      </c>
      <c r="G23" s="375"/>
      <c r="H23" s="375"/>
      <c r="I23" s="375"/>
      <c r="J23" s="376">
        <v>2001</v>
      </c>
      <c r="K23" s="375"/>
      <c r="L23" s="377"/>
      <c r="M23" s="378">
        <v>2002</v>
      </c>
      <c r="N23" s="379"/>
      <c r="O23" s="380"/>
      <c r="P23" s="379">
        <v>2003</v>
      </c>
      <c r="Q23" s="379"/>
      <c r="R23" s="380"/>
    </row>
    <row r="24" spans="1:19" s="47" customFormat="1" ht="15" customHeight="1" x14ac:dyDescent="0.2">
      <c r="A24" s="43"/>
      <c r="B24" s="21"/>
      <c r="C24" s="42"/>
      <c r="D24" s="42"/>
      <c r="E24" s="42"/>
      <c r="F24" s="381"/>
      <c r="G24" s="382"/>
      <c r="H24" s="382"/>
      <c r="I24" s="382"/>
      <c r="J24" s="383" t="s">
        <v>122</v>
      </c>
      <c r="K24" s="384"/>
      <c r="L24" s="385"/>
      <c r="M24" s="386" t="s">
        <v>122</v>
      </c>
      <c r="N24" s="387"/>
      <c r="O24" s="388"/>
      <c r="P24" s="386" t="s">
        <v>122</v>
      </c>
      <c r="Q24" s="387"/>
      <c r="R24" s="388"/>
    </row>
    <row r="25" spans="1:19" s="47" customFormat="1" ht="15" customHeight="1" thickBot="1" x14ac:dyDescent="0.25">
      <c r="A25" s="372" t="s">
        <v>353</v>
      </c>
      <c r="B25" s="373"/>
      <c r="C25" s="45"/>
      <c r="D25" s="21"/>
      <c r="E25" s="21"/>
      <c r="F25" s="389" t="s">
        <v>287</v>
      </c>
      <c r="G25" s="390"/>
      <c r="H25" s="390"/>
      <c r="I25" s="390"/>
      <c r="J25" s="102">
        <v>5596751</v>
      </c>
      <c r="K25" s="102"/>
      <c r="L25" s="103"/>
      <c r="M25" s="102">
        <v>5851785</v>
      </c>
      <c r="N25" s="102"/>
      <c r="O25" s="103"/>
      <c r="P25" s="102">
        <v>6251983</v>
      </c>
      <c r="Q25" s="102"/>
      <c r="R25" s="103"/>
    </row>
    <row r="26" spans="1:19" s="47" customFormat="1" ht="15" customHeight="1" x14ac:dyDescent="0.2">
      <c r="A26" s="53" t="s">
        <v>556</v>
      </c>
      <c r="B26" s="53"/>
      <c r="C26" s="97">
        <v>2013281</v>
      </c>
      <c r="D26" s="99"/>
      <c r="E26" s="97"/>
      <c r="F26" s="97">
        <v>1346777</v>
      </c>
      <c r="G26" s="99"/>
      <c r="H26" s="97"/>
      <c r="I26" s="42"/>
      <c r="J26" s="100">
        <f>SUM(C26:F26)</f>
        <v>3360058</v>
      </c>
      <c r="K26" s="99"/>
      <c r="L26" s="101"/>
      <c r="M26" s="104"/>
      <c r="N26" s="104"/>
      <c r="O26" s="105"/>
      <c r="P26" s="104"/>
      <c r="Q26" s="104"/>
      <c r="R26" s="105"/>
    </row>
    <row r="27" spans="1:19" s="47" customFormat="1" ht="15" customHeight="1" x14ac:dyDescent="0.2">
      <c r="A27" s="53" t="s">
        <v>603</v>
      </c>
      <c r="B27" s="53"/>
      <c r="C27" s="1014">
        <v>1510497</v>
      </c>
      <c r="D27" s="1015"/>
      <c r="E27" s="1016"/>
      <c r="F27" s="99">
        <v>1561437</v>
      </c>
      <c r="G27" s="99"/>
      <c r="H27" s="101"/>
      <c r="I27" s="42"/>
      <c r="J27" s="193"/>
      <c r="K27" s="6"/>
      <c r="L27" s="49"/>
      <c r="M27" s="99">
        <f>SUM(C27:H27)</f>
        <v>3071934</v>
      </c>
      <c r="N27" s="99"/>
      <c r="O27" s="101"/>
      <c r="P27" s="104"/>
      <c r="Q27" s="104"/>
      <c r="R27" s="105"/>
    </row>
    <row r="28" spans="1:19" ht="15" customHeight="1" thickBot="1" x14ac:dyDescent="0.25">
      <c r="A28" s="53" t="s">
        <v>655</v>
      </c>
      <c r="B28" s="53"/>
      <c r="C28" s="1014">
        <v>1599428</v>
      </c>
      <c r="D28" s="1015"/>
      <c r="E28" s="1016"/>
      <c r="F28" s="99">
        <v>1656668</v>
      </c>
      <c r="G28" s="99"/>
      <c r="H28" s="101"/>
      <c r="I28" s="42"/>
      <c r="J28" s="343"/>
      <c r="K28" s="344"/>
      <c r="L28" s="345"/>
      <c r="M28" s="262"/>
      <c r="N28" s="293"/>
      <c r="O28" s="342"/>
      <c r="P28" s="99">
        <f>SUM(C28:F28)</f>
        <v>3256096</v>
      </c>
      <c r="Q28" s="99"/>
      <c r="R28" s="101"/>
    </row>
    <row r="29" spans="1:19" ht="15" customHeight="1" x14ac:dyDescent="0.2">
      <c r="A29" s="391" t="s">
        <v>290</v>
      </c>
      <c r="B29" s="392"/>
      <c r="C29" s="392"/>
      <c r="D29" s="392"/>
      <c r="E29" s="392"/>
      <c r="F29" s="392"/>
      <c r="G29" s="392"/>
      <c r="H29" s="392"/>
      <c r="I29" s="392"/>
      <c r="J29" s="346">
        <f>SUM(J25-J26)</f>
        <v>2236693</v>
      </c>
      <c r="K29" s="106"/>
      <c r="L29" s="107"/>
      <c r="M29" s="106">
        <f>SUM(M25-M27)</f>
        <v>2779851</v>
      </c>
      <c r="N29" s="106"/>
      <c r="O29" s="107"/>
      <c r="P29" s="1017">
        <f>SUM(P25-P28)</f>
        <v>2995887</v>
      </c>
      <c r="Q29" s="1018"/>
      <c r="R29" s="1019"/>
    </row>
    <row r="30" spans="1:19" ht="6.75" customHeight="1" x14ac:dyDescent="0.2"/>
    <row r="38" spans="1:18" ht="9.9499999999999993" customHeight="1" x14ac:dyDescent="0.2"/>
    <row r="39" spans="1:18" ht="15" customHeight="1" x14ac:dyDescent="0.2"/>
    <row r="40" spans="1:18" ht="15" customHeight="1" x14ac:dyDescent="0.2"/>
    <row r="41" spans="1:18" ht="15" customHeight="1" x14ac:dyDescent="0.2"/>
    <row r="42" spans="1:18" ht="15" customHeight="1" x14ac:dyDescent="0.2"/>
    <row r="43" spans="1:18" ht="15" customHeight="1" x14ac:dyDescent="0.2"/>
    <row r="44" spans="1:18" ht="15" customHeight="1" x14ac:dyDescent="0.2"/>
    <row r="45" spans="1:18" ht="15" customHeight="1" x14ac:dyDescent="0.2"/>
    <row r="46" spans="1:18" ht="15" customHeight="1" x14ac:dyDescent="0.2"/>
    <row r="47" spans="1:18" ht="15" customHeight="1" x14ac:dyDescent="0.2">
      <c r="A47" s="391" t="s">
        <v>354</v>
      </c>
      <c r="B47" s="392"/>
      <c r="C47" s="392"/>
      <c r="D47" s="392"/>
      <c r="E47" s="392"/>
      <c r="F47" s="392"/>
      <c r="G47" s="392"/>
      <c r="H47" s="392"/>
      <c r="I47" s="402" t="s">
        <v>355</v>
      </c>
      <c r="J47" s="566">
        <v>2001</v>
      </c>
      <c r="K47" s="403"/>
      <c r="L47" s="404"/>
      <c r="M47" s="566">
        <v>2002</v>
      </c>
      <c r="N47" s="403"/>
      <c r="O47" s="404"/>
      <c r="P47" s="401">
        <v>2003</v>
      </c>
      <c r="Q47" s="403"/>
      <c r="R47" s="404"/>
    </row>
    <row r="48" spans="1:18" ht="15" customHeight="1" x14ac:dyDescent="0.2">
      <c r="A48" s="43" t="s">
        <v>356</v>
      </c>
      <c r="B48" s="21"/>
      <c r="C48" s="21"/>
      <c r="D48" s="21"/>
      <c r="E48" s="21"/>
      <c r="F48" s="21"/>
      <c r="G48" s="21"/>
      <c r="H48" s="21"/>
      <c r="I48" s="21"/>
      <c r="J48" s="108">
        <v>192</v>
      </c>
      <c r="K48" s="109"/>
      <c r="L48" s="110"/>
      <c r="M48" s="108">
        <v>194</v>
      </c>
      <c r="N48" s="109"/>
      <c r="O48" s="110"/>
      <c r="P48" s="108">
        <v>200</v>
      </c>
      <c r="Q48" s="109"/>
      <c r="R48" s="110"/>
    </row>
    <row r="49" spans="1:18" ht="15" customHeight="1" x14ac:dyDescent="0.2">
      <c r="A49" s="43" t="s">
        <v>357</v>
      </c>
      <c r="B49" s="21"/>
      <c r="C49" s="21"/>
      <c r="D49" s="21"/>
      <c r="E49" s="21"/>
      <c r="F49" s="21"/>
      <c r="G49" s="21"/>
      <c r="H49" s="21"/>
      <c r="I49" s="21"/>
      <c r="J49" s="258">
        <v>5</v>
      </c>
      <c r="K49" s="109"/>
      <c r="L49" s="110"/>
      <c r="M49" s="258">
        <v>4</v>
      </c>
      <c r="N49" s="109"/>
      <c r="O49" s="110"/>
      <c r="P49" s="258">
        <v>4</v>
      </c>
      <c r="Q49" s="109"/>
      <c r="R49" s="110"/>
    </row>
    <row r="50" spans="1:18" ht="15" customHeight="1" x14ac:dyDescent="0.2">
      <c r="A50" s="43" t="s">
        <v>359</v>
      </c>
      <c r="B50" s="21"/>
      <c r="C50" s="21"/>
      <c r="D50" s="21"/>
      <c r="E50" s="21"/>
      <c r="F50" s="21"/>
      <c r="G50" s="21"/>
      <c r="H50" s="21"/>
      <c r="I50" s="21"/>
      <c r="J50" s="108">
        <v>86</v>
      </c>
      <c r="K50" s="109"/>
      <c r="L50" s="110"/>
      <c r="M50" s="108">
        <v>100</v>
      </c>
      <c r="N50" s="109"/>
      <c r="O50" s="110"/>
      <c r="P50" s="108">
        <v>114</v>
      </c>
      <c r="Q50" s="109"/>
      <c r="R50" s="110"/>
    </row>
    <row r="51" spans="1:18" ht="15" customHeight="1" x14ac:dyDescent="0.2">
      <c r="A51" s="372"/>
      <c r="B51" s="382"/>
      <c r="C51" s="405" t="s">
        <v>656</v>
      </c>
      <c r="D51" s="382"/>
      <c r="E51" s="382"/>
      <c r="F51" s="382"/>
      <c r="G51" s="382"/>
      <c r="H51" s="406"/>
      <c r="I51" s="407" t="s">
        <v>360</v>
      </c>
      <c r="J51" s="108">
        <f>SUM(J48:J50)</f>
        <v>283</v>
      </c>
      <c r="K51" s="109"/>
      <c r="L51" s="110"/>
      <c r="M51" s="108">
        <f>SUM(M48:M50)</f>
        <v>298</v>
      </c>
      <c r="N51" s="109"/>
      <c r="O51" s="110"/>
      <c r="P51" s="108">
        <f>SUM(P48:P50)</f>
        <v>318</v>
      </c>
      <c r="Q51" s="109"/>
      <c r="R51" s="110"/>
    </row>
    <row r="52" spans="1:18" ht="15" customHeight="1" x14ac:dyDescent="0.2"/>
    <row r="53" spans="1:18" ht="15" customHeight="1" x14ac:dyDescent="0.2"/>
  </sheetData>
  <mergeCells count="3">
    <mergeCell ref="C28:E28"/>
    <mergeCell ref="P29:R29"/>
    <mergeCell ref="C27:E27"/>
  </mergeCells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  <legacyDrawing r:id="rId3"/>
  <oleObjects>
    <mc:AlternateContent xmlns:mc="http://schemas.openxmlformats.org/markup-compatibility/2006">
      <mc:Choice Requires="x14">
        <oleObject progId="Word.Document.6" shapeId="44046" r:id="rId4">
          <objectPr defaultSize="0" autoLine="0" autoPict="0" r:id="rId5">
            <anchor moveWithCells="1">
              <from>
                <xdr:col>0</xdr:col>
                <xdr:colOff>57150</xdr:colOff>
                <xdr:row>19</xdr:row>
                <xdr:rowOff>28575</xdr:rowOff>
              </from>
              <to>
                <xdr:col>17</xdr:col>
                <xdr:colOff>66675</xdr:colOff>
                <xdr:row>21</xdr:row>
                <xdr:rowOff>152400</xdr:rowOff>
              </to>
            </anchor>
          </objectPr>
        </oleObject>
      </mc:Choice>
      <mc:Fallback>
        <oleObject progId="Word.Document.6" shapeId="44046" r:id="rId4"/>
      </mc:Fallback>
    </mc:AlternateContent>
  </oleObjec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9FDB6-3AF6-472A-96A9-FD8EA171462E}">
  <dimension ref="A9:R35"/>
  <sheetViews>
    <sheetView workbookViewId="0">
      <selection activeCell="U16" sqref="U16"/>
    </sheetView>
  </sheetViews>
  <sheetFormatPr baseColWidth="10" defaultRowHeight="12.75" x14ac:dyDescent="0.2"/>
  <cols>
    <col min="2" max="2" width="9" customWidth="1"/>
    <col min="3" max="18" width="4.140625" customWidth="1"/>
  </cols>
  <sheetData>
    <row r="9" ht="9.9499999999999993" customHeight="1" x14ac:dyDescent="0.2"/>
    <row r="10" ht="15" customHeight="1" x14ac:dyDescent="0.2"/>
    <row r="11" ht="15" customHeight="1" x14ac:dyDescent="0.2"/>
    <row r="12" ht="15" customHeight="1" x14ac:dyDescent="0.2"/>
    <row r="13" ht="15" customHeight="1" x14ac:dyDescent="0.2"/>
    <row r="14" ht="15" customHeight="1" x14ac:dyDescent="0.2"/>
    <row r="15" ht="15" customHeight="1" x14ac:dyDescent="0.2"/>
    <row r="16" ht="15" customHeight="1" x14ac:dyDescent="0.2"/>
    <row r="17" spans="1:18" ht="15" customHeight="1" x14ac:dyDescent="0.2"/>
    <row r="18" spans="1:18" ht="15" customHeight="1" x14ac:dyDescent="0.2">
      <c r="F18" s="13"/>
    </row>
    <row r="19" spans="1:18" ht="15" customHeight="1" x14ac:dyDescent="0.2"/>
    <row r="20" spans="1:18" s="47" customFormat="1" ht="15" customHeight="1" x14ac:dyDescent="0.2">
      <c r="A20" s="391"/>
      <c r="B20" s="392"/>
      <c r="C20" s="392"/>
      <c r="D20" s="392"/>
      <c r="E20" s="392"/>
      <c r="F20" s="392"/>
      <c r="G20" s="392"/>
      <c r="H20" s="392"/>
      <c r="I20" s="392"/>
      <c r="J20" s="392"/>
      <c r="K20" s="392" t="s">
        <v>38</v>
      </c>
      <c r="L20" s="392"/>
      <c r="M20" s="566">
        <v>2001</v>
      </c>
      <c r="N20" s="691"/>
      <c r="O20" s="566">
        <v>2002</v>
      </c>
      <c r="P20" s="691"/>
      <c r="Q20" s="401">
        <v>2003</v>
      </c>
      <c r="R20" s="404"/>
    </row>
    <row r="21" spans="1:18" s="47" customFormat="1" ht="15" customHeight="1" x14ac:dyDescent="0.2">
      <c r="A21" s="43" t="s">
        <v>361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707">
        <v>181</v>
      </c>
      <c r="N21" s="708"/>
      <c r="O21" s="707">
        <v>209</v>
      </c>
      <c r="P21" s="708"/>
      <c r="Q21" s="707">
        <v>206</v>
      </c>
      <c r="R21" s="708"/>
    </row>
    <row r="22" spans="1:18" s="47" customFormat="1" ht="15" customHeight="1" x14ac:dyDescent="0.2">
      <c r="A22" s="372" t="s">
        <v>362</v>
      </c>
      <c r="B22" s="382"/>
      <c r="C22" s="382"/>
      <c r="D22" s="382"/>
      <c r="E22" s="382"/>
      <c r="F22" s="382"/>
      <c r="G22" s="382"/>
      <c r="H22" s="382"/>
      <c r="I22" s="382"/>
      <c r="J22" s="382"/>
      <c r="K22" s="382"/>
      <c r="L22" s="382"/>
      <c r="M22" s="709"/>
      <c r="N22" s="710"/>
      <c r="O22" s="709"/>
      <c r="P22" s="710"/>
      <c r="Q22" s="709"/>
      <c r="R22" s="710"/>
    </row>
    <row r="23" spans="1:18" s="47" customFormat="1" ht="12.75" customHeight="1" x14ac:dyDescent="0.2">
      <c r="A23" s="55" t="s">
        <v>363</v>
      </c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711"/>
      <c r="N23" s="712"/>
      <c r="O23" s="711"/>
      <c r="P23" s="712"/>
      <c r="Q23" s="711"/>
      <c r="R23" s="712"/>
    </row>
    <row r="24" spans="1:18" s="47" customFormat="1" ht="12.75" customHeight="1" x14ac:dyDescent="0.2">
      <c r="A24" s="43" t="s">
        <v>364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707">
        <v>27</v>
      </c>
      <c r="N24" s="708"/>
      <c r="O24" s="707">
        <v>27</v>
      </c>
      <c r="P24" s="708"/>
      <c r="Q24" s="707">
        <v>26</v>
      </c>
      <c r="R24" s="708"/>
    </row>
    <row r="25" spans="1:18" s="47" customFormat="1" ht="12.75" customHeight="1" x14ac:dyDescent="0.2">
      <c r="A25" s="55" t="s">
        <v>365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711"/>
      <c r="N25" s="712"/>
      <c r="O25" s="711"/>
      <c r="P25" s="712"/>
      <c r="Q25" s="711"/>
      <c r="R25" s="712"/>
    </row>
    <row r="26" spans="1:18" s="47" customFormat="1" ht="12.75" customHeight="1" x14ac:dyDescent="0.2">
      <c r="A26" s="43" t="s">
        <v>366</v>
      </c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707">
        <v>38</v>
      </c>
      <c r="N26" s="708"/>
      <c r="O26" s="707">
        <v>43</v>
      </c>
      <c r="P26" s="708"/>
      <c r="Q26" s="707">
        <v>47</v>
      </c>
      <c r="R26" s="708"/>
    </row>
    <row r="27" spans="1:18" s="47" customFormat="1" ht="15" customHeight="1" x14ac:dyDescent="0.2">
      <c r="A27" s="43" t="s">
        <v>367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707">
        <v>4</v>
      </c>
      <c r="N27" s="708"/>
      <c r="O27" s="707">
        <v>3</v>
      </c>
      <c r="P27" s="708"/>
      <c r="Q27" s="707">
        <v>3</v>
      </c>
      <c r="R27" s="708"/>
    </row>
    <row r="28" spans="1:18" s="47" customFormat="1" ht="15" customHeight="1" x14ac:dyDescent="0.2">
      <c r="A28" s="43" t="s">
        <v>368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707">
        <v>1</v>
      </c>
      <c r="N28" s="708"/>
      <c r="O28" s="707">
        <v>1</v>
      </c>
      <c r="P28" s="708"/>
      <c r="Q28" s="707">
        <v>1</v>
      </c>
      <c r="R28" s="708"/>
    </row>
    <row r="29" spans="1:18" s="47" customFormat="1" ht="15" customHeight="1" x14ac:dyDescent="0.2">
      <c r="A29" s="372" t="s">
        <v>369</v>
      </c>
      <c r="B29" s="382"/>
      <c r="C29" s="382"/>
      <c r="D29" s="382"/>
      <c r="E29" s="382"/>
      <c r="F29" s="382"/>
      <c r="G29" s="382"/>
      <c r="H29" s="382"/>
      <c r="I29" s="382"/>
      <c r="J29" s="382"/>
      <c r="K29" s="382"/>
      <c r="L29" s="382"/>
      <c r="M29" s="713"/>
      <c r="N29" s="714"/>
      <c r="O29" s="713"/>
      <c r="P29" s="714"/>
      <c r="Q29" s="713"/>
      <c r="R29" s="714"/>
    </row>
    <row r="30" spans="1:18" s="47" customFormat="1" ht="12.75" customHeight="1" x14ac:dyDescent="0.2">
      <c r="A30" s="55" t="s">
        <v>370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711"/>
      <c r="N30" s="715"/>
      <c r="O30" s="711"/>
      <c r="P30" s="715"/>
      <c r="Q30" s="711"/>
      <c r="R30" s="715"/>
    </row>
    <row r="31" spans="1:18" s="47" customFormat="1" ht="12.75" customHeight="1" x14ac:dyDescent="0.2">
      <c r="A31" s="43" t="s">
        <v>371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707">
        <v>9</v>
      </c>
      <c r="N31" s="716"/>
      <c r="O31" s="707">
        <v>6</v>
      </c>
      <c r="P31" s="716"/>
      <c r="Q31" s="707">
        <v>4</v>
      </c>
      <c r="R31" s="716"/>
    </row>
    <row r="32" spans="1:18" s="47" customFormat="1" ht="12.75" customHeight="1" x14ac:dyDescent="0.2">
      <c r="A32" s="55" t="s">
        <v>372</v>
      </c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711"/>
      <c r="N32" s="715"/>
      <c r="O32" s="711"/>
      <c r="P32" s="715"/>
      <c r="Q32" s="711"/>
      <c r="R32" s="715"/>
    </row>
    <row r="33" spans="1:18" s="47" customFormat="1" ht="12.75" customHeight="1" x14ac:dyDescent="0.2">
      <c r="A33" s="43" t="s">
        <v>373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707">
        <v>57</v>
      </c>
      <c r="N33" s="716"/>
      <c r="O33" s="707">
        <v>60</v>
      </c>
      <c r="P33" s="716"/>
      <c r="Q33" s="707">
        <v>56</v>
      </c>
      <c r="R33" s="716"/>
    </row>
    <row r="34" spans="1:18" s="47" customFormat="1" ht="15" customHeight="1" thickBot="1" x14ac:dyDescent="0.25">
      <c r="A34" s="12" t="s">
        <v>374</v>
      </c>
      <c r="B34" s="118"/>
      <c r="C34" s="118"/>
      <c r="D34" s="118"/>
      <c r="E34" s="118"/>
      <c r="F34" s="118"/>
      <c r="G34" s="118"/>
      <c r="H34" s="118"/>
      <c r="I34" s="118"/>
      <c r="J34" s="118"/>
      <c r="K34" s="118"/>
      <c r="L34" s="118"/>
      <c r="M34" s="707">
        <v>0</v>
      </c>
      <c r="N34" s="716"/>
      <c r="O34" s="707">
        <v>0</v>
      </c>
      <c r="P34" s="716"/>
      <c r="Q34" s="707">
        <v>0</v>
      </c>
      <c r="R34" s="716"/>
    </row>
    <row r="35" spans="1:18" s="47" customFormat="1" ht="15" customHeight="1" x14ac:dyDescent="0.2">
      <c r="A35" s="372"/>
      <c r="B35" s="382" t="s">
        <v>375</v>
      </c>
      <c r="C35" s="382"/>
      <c r="D35" s="382"/>
      <c r="E35" s="382"/>
      <c r="F35" s="382"/>
      <c r="G35" s="382"/>
      <c r="H35" s="382"/>
      <c r="I35" s="382"/>
      <c r="J35" s="382"/>
      <c r="K35" s="382"/>
      <c r="L35" s="382"/>
      <c r="M35" s="717">
        <f>SUM(M23:M34)</f>
        <v>136</v>
      </c>
      <c r="N35" s="718"/>
      <c r="O35" s="717">
        <f>SUM(O23:O34)</f>
        <v>140</v>
      </c>
      <c r="P35" s="718"/>
      <c r="Q35" s="717">
        <f>SUM(Q23:Q34)</f>
        <v>137</v>
      </c>
      <c r="R35" s="718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9C09E-022A-4875-942B-C55ECE1C5644}">
  <dimension ref="A4:J55"/>
  <sheetViews>
    <sheetView topLeftCell="A10" workbookViewId="0">
      <selection activeCell="J25" sqref="J25:K25"/>
    </sheetView>
  </sheetViews>
  <sheetFormatPr baseColWidth="10" defaultRowHeight="12.75" x14ac:dyDescent="0.2"/>
  <cols>
    <col min="1" max="1" width="12.5703125" customWidth="1"/>
    <col min="2" max="8" width="8.28515625" customWidth="1"/>
    <col min="9" max="9" width="7.85546875" customWidth="1"/>
    <col min="10" max="10" width="8.42578125" bestFit="1" customWidth="1"/>
  </cols>
  <sheetData>
    <row r="4" spans="1:10" ht="15" customHeight="1" x14ac:dyDescent="0.2"/>
    <row r="5" spans="1:10" ht="15" customHeight="1" x14ac:dyDescent="0.2">
      <c r="A5" s="408"/>
      <c r="B5" s="375" t="s">
        <v>376</v>
      </c>
      <c r="C5" s="375"/>
      <c r="D5" s="409"/>
      <c r="E5" s="375" t="s">
        <v>377</v>
      </c>
      <c r="F5" s="375"/>
      <c r="G5" s="409"/>
      <c r="H5" s="375" t="s">
        <v>378</v>
      </c>
      <c r="I5" s="375"/>
      <c r="J5" s="377"/>
    </row>
    <row r="6" spans="1:10" ht="15" customHeight="1" x14ac:dyDescent="0.2">
      <c r="A6" s="410" t="s">
        <v>379</v>
      </c>
      <c r="B6" s="385" t="s">
        <v>39</v>
      </c>
      <c r="C6" s="385" t="s">
        <v>380</v>
      </c>
      <c r="D6" s="411" t="s">
        <v>381</v>
      </c>
      <c r="E6" s="385" t="s">
        <v>39</v>
      </c>
      <c r="F6" s="385" t="s">
        <v>380</v>
      </c>
      <c r="G6" s="411" t="s">
        <v>381</v>
      </c>
      <c r="H6" s="385" t="s">
        <v>39</v>
      </c>
      <c r="I6" s="385" t="s">
        <v>380</v>
      </c>
      <c r="J6" s="385" t="s">
        <v>381</v>
      </c>
    </row>
    <row r="7" spans="1:10" ht="15" customHeight="1" x14ac:dyDescent="0.2">
      <c r="A7" s="163" t="s">
        <v>382</v>
      </c>
      <c r="B7" s="161">
        <v>0</v>
      </c>
      <c r="C7" s="161">
        <v>0</v>
      </c>
      <c r="D7" s="162">
        <v>0</v>
      </c>
      <c r="E7" s="161">
        <v>0</v>
      </c>
      <c r="F7" s="161">
        <v>0</v>
      </c>
      <c r="G7" s="162">
        <v>0</v>
      </c>
      <c r="H7" s="161">
        <v>0</v>
      </c>
      <c r="I7" s="161">
        <v>0</v>
      </c>
      <c r="J7" s="161">
        <v>0</v>
      </c>
    </row>
    <row r="8" spans="1:10" ht="15" customHeight="1" x14ac:dyDescent="0.2">
      <c r="A8" s="163" t="s">
        <v>383</v>
      </c>
      <c r="B8" s="161">
        <v>1</v>
      </c>
      <c r="C8" s="161">
        <v>0</v>
      </c>
      <c r="D8" s="162">
        <v>1</v>
      </c>
      <c r="E8" s="161">
        <v>1</v>
      </c>
      <c r="F8" s="161">
        <v>0</v>
      </c>
      <c r="G8" s="162">
        <v>1</v>
      </c>
      <c r="H8" s="161">
        <v>0</v>
      </c>
      <c r="I8" s="161">
        <v>0</v>
      </c>
      <c r="J8" s="161">
        <v>0</v>
      </c>
    </row>
    <row r="9" spans="1:10" ht="15" customHeight="1" x14ac:dyDescent="0.2">
      <c r="A9" s="163" t="s">
        <v>384</v>
      </c>
      <c r="B9" s="161">
        <v>7</v>
      </c>
      <c r="C9" s="161">
        <v>5</v>
      </c>
      <c r="D9" s="162">
        <v>13</v>
      </c>
      <c r="E9" s="161">
        <v>3</v>
      </c>
      <c r="F9" s="161">
        <v>1</v>
      </c>
      <c r="G9" s="162">
        <v>2</v>
      </c>
      <c r="H9" s="161">
        <v>4</v>
      </c>
      <c r="I9" s="161">
        <v>4</v>
      </c>
      <c r="J9" s="161">
        <v>0</v>
      </c>
    </row>
    <row r="10" spans="1:10" ht="15" customHeight="1" x14ac:dyDescent="0.2">
      <c r="A10" s="163" t="s">
        <v>385</v>
      </c>
      <c r="B10" s="161">
        <v>27</v>
      </c>
      <c r="C10" s="161">
        <v>14</v>
      </c>
      <c r="D10" s="162">
        <v>17</v>
      </c>
      <c r="E10" s="161">
        <v>11</v>
      </c>
      <c r="F10" s="161">
        <v>0</v>
      </c>
      <c r="G10" s="162">
        <v>11</v>
      </c>
      <c r="H10" s="161">
        <v>16</v>
      </c>
      <c r="I10" s="161">
        <v>14</v>
      </c>
      <c r="J10" s="161">
        <v>2</v>
      </c>
    </row>
    <row r="11" spans="1:10" ht="15" customHeight="1" x14ac:dyDescent="0.2">
      <c r="A11" s="163" t="s">
        <v>386</v>
      </c>
      <c r="B11" s="161">
        <v>37</v>
      </c>
      <c r="C11" s="161">
        <v>20</v>
      </c>
      <c r="D11" s="162">
        <v>4</v>
      </c>
      <c r="E11" s="161">
        <v>19</v>
      </c>
      <c r="F11" s="161">
        <v>4</v>
      </c>
      <c r="G11" s="162">
        <v>15</v>
      </c>
      <c r="H11" s="161">
        <v>18</v>
      </c>
      <c r="I11" s="161">
        <v>16</v>
      </c>
      <c r="J11" s="161">
        <v>2</v>
      </c>
    </row>
    <row r="12" spans="1:10" ht="15" customHeight="1" x14ac:dyDescent="0.2">
      <c r="A12" s="163" t="s">
        <v>387</v>
      </c>
      <c r="B12" s="161">
        <v>22</v>
      </c>
      <c r="C12" s="161">
        <v>18</v>
      </c>
      <c r="D12" s="162">
        <v>3</v>
      </c>
      <c r="E12" s="161">
        <v>20</v>
      </c>
      <c r="F12" s="161">
        <v>17</v>
      </c>
      <c r="G12" s="162">
        <v>3</v>
      </c>
      <c r="H12" s="161">
        <v>2</v>
      </c>
      <c r="I12" s="161">
        <v>1</v>
      </c>
      <c r="J12" s="161">
        <v>1</v>
      </c>
    </row>
    <row r="13" spans="1:10" ht="15" customHeight="1" x14ac:dyDescent="0.2">
      <c r="A13" s="163" t="s">
        <v>388</v>
      </c>
      <c r="B13" s="161">
        <v>11</v>
      </c>
      <c r="C13" s="161">
        <v>8</v>
      </c>
      <c r="D13" s="162">
        <v>0</v>
      </c>
      <c r="E13" s="161">
        <v>11</v>
      </c>
      <c r="F13" s="161">
        <v>8</v>
      </c>
      <c r="G13" s="162">
        <v>3</v>
      </c>
      <c r="H13" s="161">
        <v>0</v>
      </c>
      <c r="I13" s="161">
        <v>0</v>
      </c>
      <c r="J13" s="119">
        <v>0</v>
      </c>
    </row>
    <row r="14" spans="1:10" ht="15" customHeight="1" x14ac:dyDescent="0.2">
      <c r="A14" s="163" t="s">
        <v>389</v>
      </c>
      <c r="B14" s="161">
        <v>1</v>
      </c>
      <c r="C14" s="161">
        <v>1</v>
      </c>
      <c r="D14" s="162">
        <v>0</v>
      </c>
      <c r="E14" s="161">
        <v>1</v>
      </c>
      <c r="F14" s="161">
        <v>1</v>
      </c>
      <c r="G14" s="162">
        <v>0</v>
      </c>
      <c r="H14" s="161">
        <v>0</v>
      </c>
      <c r="I14" s="161">
        <v>0</v>
      </c>
      <c r="J14" s="161">
        <v>0</v>
      </c>
    </row>
    <row r="15" spans="1:10" ht="11.25" customHeight="1" x14ac:dyDescent="0.2">
      <c r="A15" s="163" t="s">
        <v>390</v>
      </c>
      <c r="B15" s="161">
        <v>0</v>
      </c>
      <c r="C15" s="161">
        <v>0</v>
      </c>
      <c r="D15" s="162">
        <v>0</v>
      </c>
      <c r="E15" s="161">
        <v>0</v>
      </c>
      <c r="F15" s="161">
        <v>0</v>
      </c>
      <c r="G15" s="162">
        <v>0</v>
      </c>
      <c r="H15" s="161">
        <v>0</v>
      </c>
      <c r="I15" s="161">
        <v>0</v>
      </c>
      <c r="J15" s="161">
        <v>0</v>
      </c>
    </row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C07F4-A3BB-4033-92EA-76BAC32FB5DC}">
  <dimension ref="A1:G28"/>
  <sheetViews>
    <sheetView workbookViewId="0">
      <selection activeCell="J25" sqref="J25:K25"/>
    </sheetView>
  </sheetViews>
  <sheetFormatPr baseColWidth="10" defaultRowHeight="12.75" x14ac:dyDescent="0.2"/>
  <cols>
    <col min="2" max="2" width="19.28515625" customWidth="1"/>
    <col min="4" max="4" width="14.42578125" customWidth="1"/>
    <col min="6" max="6" width="27" customWidth="1"/>
    <col min="7" max="7" width="29.5703125" customWidth="1"/>
    <col min="13" max="13" width="26.7109375" customWidth="1"/>
    <col min="14" max="14" width="29.42578125" customWidth="1"/>
  </cols>
  <sheetData>
    <row r="1" spans="1:7" x14ac:dyDescent="0.2">
      <c r="A1" s="13" t="s">
        <v>391</v>
      </c>
      <c r="E1" s="13" t="s">
        <v>392</v>
      </c>
    </row>
    <row r="2" spans="1:7" x14ac:dyDescent="0.2">
      <c r="C2" s="241" t="s">
        <v>393</v>
      </c>
      <c r="D2" s="241" t="s">
        <v>394</v>
      </c>
      <c r="F2" t="s">
        <v>395</v>
      </c>
      <c r="G2" t="s">
        <v>396</v>
      </c>
    </row>
    <row r="3" spans="1:7" x14ac:dyDescent="0.2">
      <c r="A3" t="s">
        <v>397</v>
      </c>
      <c r="C3" s="875">
        <v>25</v>
      </c>
      <c r="D3" s="875">
        <v>300</v>
      </c>
      <c r="E3">
        <v>98</v>
      </c>
      <c r="F3">
        <v>85.5</v>
      </c>
      <c r="G3">
        <v>3.1</v>
      </c>
    </row>
    <row r="4" spans="1:7" x14ac:dyDescent="0.2">
      <c r="A4" t="s">
        <v>398</v>
      </c>
      <c r="C4" s="875">
        <v>27.5</v>
      </c>
      <c r="D4" s="875">
        <v>552.5</v>
      </c>
      <c r="E4">
        <v>99</v>
      </c>
      <c r="F4">
        <v>84.5</v>
      </c>
      <c r="G4">
        <v>2.95</v>
      </c>
    </row>
    <row r="5" spans="1:7" x14ac:dyDescent="0.2">
      <c r="A5" t="s">
        <v>399</v>
      </c>
      <c r="C5" s="875">
        <v>33</v>
      </c>
      <c r="D5" s="875">
        <v>200</v>
      </c>
      <c r="E5" s="319">
        <v>0</v>
      </c>
      <c r="F5">
        <v>82.1</v>
      </c>
      <c r="G5">
        <v>2.2000000000000002</v>
      </c>
    </row>
    <row r="6" spans="1:7" x14ac:dyDescent="0.2">
      <c r="A6" t="s">
        <v>400</v>
      </c>
      <c r="C6" s="875">
        <v>38.700000000000003</v>
      </c>
      <c r="D6" s="875">
        <v>1277.5</v>
      </c>
      <c r="E6" s="319">
        <v>1</v>
      </c>
      <c r="F6">
        <v>80.3</v>
      </c>
      <c r="G6">
        <v>1.75</v>
      </c>
    </row>
    <row r="7" spans="1:7" x14ac:dyDescent="0.2">
      <c r="A7" s="80" t="s">
        <v>657</v>
      </c>
      <c r="B7" s="80"/>
      <c r="C7" s="876">
        <v>38</v>
      </c>
      <c r="D7" s="876">
        <v>115</v>
      </c>
      <c r="E7" s="319">
        <v>2</v>
      </c>
      <c r="F7">
        <v>86.3</v>
      </c>
      <c r="G7">
        <v>3.63</v>
      </c>
    </row>
    <row r="8" spans="1:7" x14ac:dyDescent="0.2">
      <c r="A8" t="s">
        <v>401</v>
      </c>
      <c r="C8" s="875">
        <v>71.349999999999994</v>
      </c>
      <c r="D8" s="875">
        <v>3660.5</v>
      </c>
      <c r="E8" s="319">
        <v>3</v>
      </c>
      <c r="F8">
        <v>83.5</v>
      </c>
      <c r="G8">
        <v>2.4</v>
      </c>
    </row>
    <row r="9" spans="1:7" x14ac:dyDescent="0.2">
      <c r="A9" t="s">
        <v>402</v>
      </c>
      <c r="C9" s="875">
        <v>30.4</v>
      </c>
      <c r="D9" s="875">
        <v>182.5</v>
      </c>
    </row>
    <row r="10" spans="1:7" x14ac:dyDescent="0.2">
      <c r="A10" t="s">
        <v>403</v>
      </c>
      <c r="C10" s="875">
        <v>65</v>
      </c>
      <c r="D10" s="875">
        <v>1755</v>
      </c>
    </row>
    <row r="11" spans="1:7" x14ac:dyDescent="0.2">
      <c r="A11" t="s">
        <v>404</v>
      </c>
      <c r="C11" s="875">
        <v>35</v>
      </c>
      <c r="D11" s="875">
        <v>625</v>
      </c>
    </row>
    <row r="12" spans="1:7" x14ac:dyDescent="0.2">
      <c r="A12" t="s">
        <v>661</v>
      </c>
      <c r="C12" s="875">
        <v>40</v>
      </c>
      <c r="D12" s="875">
        <v>560</v>
      </c>
    </row>
    <row r="13" spans="1:7" x14ac:dyDescent="0.2">
      <c r="A13" s="80" t="s">
        <v>658</v>
      </c>
      <c r="B13" s="80"/>
      <c r="C13" s="876">
        <v>306</v>
      </c>
      <c r="D13" s="876">
        <v>1830</v>
      </c>
    </row>
    <row r="14" spans="1:7" x14ac:dyDescent="0.2">
      <c r="A14" s="80" t="s">
        <v>660</v>
      </c>
      <c r="B14" s="80"/>
      <c r="C14" s="876">
        <v>14.4</v>
      </c>
      <c r="D14" s="876">
        <v>72</v>
      </c>
    </row>
    <row r="15" spans="1:7" x14ac:dyDescent="0.2">
      <c r="A15" s="80" t="s">
        <v>659</v>
      </c>
      <c r="B15" s="80"/>
      <c r="C15" s="876">
        <v>33.6</v>
      </c>
      <c r="D15" s="876">
        <v>168</v>
      </c>
    </row>
    <row r="16" spans="1:7" x14ac:dyDescent="0.2">
      <c r="A16" t="s">
        <v>405</v>
      </c>
      <c r="C16" s="875">
        <v>53</v>
      </c>
      <c r="D16" s="875">
        <v>443.5</v>
      </c>
    </row>
    <row r="17" spans="1:6" x14ac:dyDescent="0.2">
      <c r="A17" t="s">
        <v>406</v>
      </c>
      <c r="C17" s="875">
        <v>167.2</v>
      </c>
      <c r="D17" s="875">
        <v>459</v>
      </c>
    </row>
    <row r="18" spans="1:6" x14ac:dyDescent="0.2">
      <c r="A18" t="s">
        <v>39</v>
      </c>
      <c r="D18" s="875">
        <f>SUM(D3:D17)</f>
        <v>12200.5</v>
      </c>
    </row>
    <row r="28" spans="1:6" x14ac:dyDescent="0.2">
      <c r="F28" s="5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83129-7AC3-4F00-88A2-6ABEBD8DC3B3}">
  <dimension ref="A2:H55"/>
  <sheetViews>
    <sheetView workbookViewId="0">
      <selection activeCell="J25" sqref="J25:K25"/>
    </sheetView>
  </sheetViews>
  <sheetFormatPr baseColWidth="10" defaultRowHeight="12.75" x14ac:dyDescent="0.2"/>
  <cols>
    <col min="1" max="1" width="12.5703125" customWidth="1"/>
    <col min="2" max="4" width="8.28515625" customWidth="1"/>
    <col min="5" max="7" width="16.7109375" customWidth="1"/>
  </cols>
  <sheetData>
    <row r="2" spans="1:7" ht="12.75" customHeight="1" x14ac:dyDescent="0.2"/>
    <row r="3" spans="1:7" x14ac:dyDescent="0.2">
      <c r="A3" s="393"/>
      <c r="B3" s="394"/>
      <c r="C3" s="394"/>
      <c r="D3" s="412"/>
      <c r="E3" s="671">
        <v>2001</v>
      </c>
      <c r="F3" s="671">
        <v>2002</v>
      </c>
      <c r="G3" s="587">
        <v>2003</v>
      </c>
    </row>
    <row r="4" spans="1:7" x14ac:dyDescent="0.2">
      <c r="A4" s="372"/>
      <c r="B4" s="382"/>
      <c r="C4" s="382"/>
      <c r="D4" s="373"/>
      <c r="E4" s="569" t="s">
        <v>122</v>
      </c>
      <c r="F4" s="569" t="s">
        <v>122</v>
      </c>
      <c r="G4" s="569" t="s">
        <v>122</v>
      </c>
    </row>
    <row r="5" spans="1:7" ht="15" customHeight="1" x14ac:dyDescent="0.2">
      <c r="A5" s="50" t="s">
        <v>113</v>
      </c>
      <c r="B5" s="51" t="s">
        <v>407</v>
      </c>
      <c r="C5" s="51"/>
      <c r="D5" s="77"/>
      <c r="E5" s="586">
        <v>4006427</v>
      </c>
      <c r="F5" s="586">
        <v>4343680</v>
      </c>
      <c r="G5" s="586">
        <v>4458955</v>
      </c>
    </row>
    <row r="6" spans="1:7" ht="15" customHeight="1" x14ac:dyDescent="0.2">
      <c r="A6" s="50"/>
      <c r="B6" s="51" t="s">
        <v>378</v>
      </c>
      <c r="C6" s="51"/>
      <c r="D6" s="77"/>
      <c r="E6" s="586">
        <v>106628</v>
      </c>
      <c r="F6" s="586">
        <v>66555</v>
      </c>
      <c r="G6" s="586">
        <v>67390</v>
      </c>
    </row>
    <row r="7" spans="1:7" ht="15" customHeight="1" x14ac:dyDescent="0.2">
      <c r="A7" s="50"/>
      <c r="B7" s="51" t="s">
        <v>408</v>
      </c>
      <c r="C7" s="51"/>
      <c r="D7" s="77"/>
      <c r="E7" s="588">
        <v>1225720</v>
      </c>
      <c r="F7" s="588">
        <v>1316850</v>
      </c>
      <c r="G7" s="588">
        <v>1359682</v>
      </c>
    </row>
    <row r="8" spans="1:7" ht="15" customHeight="1" thickBot="1" x14ac:dyDescent="0.25">
      <c r="A8" s="50"/>
      <c r="B8" s="51" t="s">
        <v>702</v>
      </c>
      <c r="C8" s="51"/>
      <c r="D8" s="77"/>
      <c r="E8" s="912">
        <v>0</v>
      </c>
      <c r="F8" s="912">
        <v>0</v>
      </c>
      <c r="G8" s="912">
        <v>326217</v>
      </c>
    </row>
    <row r="9" spans="1:7" ht="15" customHeight="1" thickBot="1" x14ac:dyDescent="0.25">
      <c r="A9" s="391"/>
      <c r="B9" s="392" t="s">
        <v>39</v>
      </c>
      <c r="C9" s="392"/>
      <c r="D9" s="392"/>
      <c r="E9" s="591">
        <f>SUM(E5:E8)</f>
        <v>5338775</v>
      </c>
      <c r="F9" s="590">
        <f>SUM(F5:F8)</f>
        <v>5727085</v>
      </c>
      <c r="G9" s="590">
        <f>SUM(G5:G8)</f>
        <v>6212244</v>
      </c>
    </row>
    <row r="10" spans="1:7" ht="15" customHeight="1" x14ac:dyDescent="0.2">
      <c r="A10" s="50" t="s">
        <v>112</v>
      </c>
      <c r="B10" s="51" t="s">
        <v>407</v>
      </c>
      <c r="C10" s="51"/>
      <c r="D10" s="77"/>
      <c r="E10" s="589">
        <v>3841402</v>
      </c>
      <c r="F10" s="589">
        <v>4150462</v>
      </c>
      <c r="G10" s="589">
        <v>4156403</v>
      </c>
    </row>
    <row r="11" spans="1:7" ht="15" customHeight="1" x14ac:dyDescent="0.2">
      <c r="A11" s="50"/>
      <c r="B11" s="51" t="s">
        <v>378</v>
      </c>
      <c r="C11" s="51"/>
      <c r="D11" s="77"/>
      <c r="E11" s="586">
        <v>466573</v>
      </c>
      <c r="F11" s="586">
        <v>464250</v>
      </c>
      <c r="G11" s="586">
        <v>458917</v>
      </c>
    </row>
    <row r="12" spans="1:7" ht="15" customHeight="1" x14ac:dyDescent="0.2">
      <c r="A12" s="50"/>
      <c r="B12" s="51" t="s">
        <v>408</v>
      </c>
      <c r="C12" s="51"/>
      <c r="D12" s="77"/>
      <c r="E12" s="586">
        <v>1368318</v>
      </c>
      <c r="F12" s="586">
        <v>1398002</v>
      </c>
      <c r="G12" s="586">
        <v>1359578</v>
      </c>
    </row>
    <row r="13" spans="1:7" ht="15" customHeight="1" thickBot="1" x14ac:dyDescent="0.25">
      <c r="A13" s="50"/>
      <c r="B13" s="51" t="s">
        <v>702</v>
      </c>
      <c r="C13" s="51"/>
      <c r="D13" s="77"/>
      <c r="E13" s="588">
        <v>0</v>
      </c>
      <c r="F13" s="588">
        <v>0</v>
      </c>
      <c r="G13" s="588">
        <v>161891</v>
      </c>
    </row>
    <row r="14" spans="1:7" ht="15" customHeight="1" thickBot="1" x14ac:dyDescent="0.25">
      <c r="A14" s="391"/>
      <c r="B14" s="392" t="s">
        <v>39</v>
      </c>
      <c r="C14" s="392"/>
      <c r="D14" s="392"/>
      <c r="E14" s="591">
        <f>SUM(E10:E13)</f>
        <v>5676293</v>
      </c>
      <c r="F14" s="591">
        <f>SUM(F10:F13)</f>
        <v>6012714</v>
      </c>
      <c r="G14" s="591">
        <f>SUM(G10:G13)</f>
        <v>6136789</v>
      </c>
    </row>
    <row r="15" spans="1:7" ht="15" customHeight="1" thickBot="1" x14ac:dyDescent="0.25">
      <c r="A15" s="414" t="s">
        <v>703</v>
      </c>
      <c r="B15" s="392"/>
      <c r="C15" s="392"/>
      <c r="D15" s="392"/>
      <c r="E15" s="592">
        <v>337518</v>
      </c>
      <c r="F15" s="592">
        <v>285629</v>
      </c>
      <c r="G15" s="592">
        <v>-75456</v>
      </c>
    </row>
    <row r="16" spans="1:7" x14ac:dyDescent="0.2">
      <c r="A16" t="s">
        <v>409</v>
      </c>
    </row>
    <row r="50" spans="3:8" x14ac:dyDescent="0.2">
      <c r="H50" s="80"/>
    </row>
    <row r="55" spans="3:8" x14ac:dyDescent="0.2">
      <c r="C55" s="13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2941A2-8BFC-48B4-8044-05DB3857D5C3}">
  <dimension ref="A1:H126"/>
  <sheetViews>
    <sheetView topLeftCell="A47" workbookViewId="0">
      <selection activeCell="H53" sqref="H53"/>
    </sheetView>
  </sheetViews>
  <sheetFormatPr baseColWidth="10" defaultRowHeight="12.75" x14ac:dyDescent="0.2"/>
  <sheetData>
    <row r="1" spans="1:7" x14ac:dyDescent="0.2">
      <c r="E1" s="13" t="s">
        <v>412</v>
      </c>
    </row>
    <row r="2" spans="1:7" x14ac:dyDescent="0.2">
      <c r="B2" s="241" t="s">
        <v>410</v>
      </c>
      <c r="C2" s="241" t="s">
        <v>411</v>
      </c>
      <c r="F2" s="241" t="s">
        <v>413</v>
      </c>
      <c r="G2" s="241" t="s">
        <v>414</v>
      </c>
    </row>
    <row r="3" spans="1:7" x14ac:dyDescent="0.2">
      <c r="A3">
        <v>73</v>
      </c>
      <c r="B3">
        <v>162</v>
      </c>
      <c r="C3">
        <v>66</v>
      </c>
      <c r="E3">
        <v>57</v>
      </c>
      <c r="F3" s="63">
        <v>1678</v>
      </c>
      <c r="G3" s="64">
        <v>1481</v>
      </c>
    </row>
    <row r="4" spans="1:7" x14ac:dyDescent="0.2">
      <c r="A4">
        <v>74</v>
      </c>
      <c r="B4">
        <v>137</v>
      </c>
      <c r="C4">
        <v>46</v>
      </c>
      <c r="E4">
        <v>58</v>
      </c>
      <c r="F4" s="63">
        <v>1528</v>
      </c>
      <c r="G4" s="64">
        <v>1443</v>
      </c>
    </row>
    <row r="5" spans="1:7" x14ac:dyDescent="0.2">
      <c r="A5">
        <v>75</v>
      </c>
      <c r="B5">
        <v>123</v>
      </c>
      <c r="C5">
        <v>64</v>
      </c>
      <c r="E5">
        <v>59</v>
      </c>
      <c r="F5" s="63">
        <v>1600</v>
      </c>
      <c r="G5" s="64">
        <v>1357</v>
      </c>
    </row>
    <row r="6" spans="1:7" x14ac:dyDescent="0.2">
      <c r="A6">
        <v>76</v>
      </c>
      <c r="B6">
        <v>107</v>
      </c>
      <c r="C6">
        <v>58</v>
      </c>
      <c r="E6">
        <v>60</v>
      </c>
      <c r="F6" s="63">
        <v>2090</v>
      </c>
      <c r="G6" s="64">
        <v>1699</v>
      </c>
    </row>
    <row r="7" spans="1:7" x14ac:dyDescent="0.2">
      <c r="A7">
        <v>77</v>
      </c>
      <c r="B7">
        <v>122</v>
      </c>
      <c r="C7">
        <v>61</v>
      </c>
      <c r="E7">
        <v>61</v>
      </c>
      <c r="F7" s="63">
        <v>2173</v>
      </c>
      <c r="G7" s="64">
        <v>2108</v>
      </c>
    </row>
    <row r="8" spans="1:7" x14ac:dyDescent="0.2">
      <c r="A8">
        <v>78</v>
      </c>
      <c r="B8">
        <v>105</v>
      </c>
      <c r="C8">
        <v>60</v>
      </c>
      <c r="E8">
        <v>62</v>
      </c>
      <c r="F8" s="63">
        <v>2317</v>
      </c>
      <c r="G8" s="64">
        <v>2068</v>
      </c>
    </row>
    <row r="9" spans="1:7" x14ac:dyDescent="0.2">
      <c r="A9">
        <v>79</v>
      </c>
      <c r="B9">
        <v>116</v>
      </c>
      <c r="C9">
        <v>59</v>
      </c>
      <c r="E9">
        <v>63</v>
      </c>
      <c r="F9" s="63">
        <v>2292</v>
      </c>
      <c r="G9" s="64">
        <v>1955</v>
      </c>
    </row>
    <row r="10" spans="1:7" x14ac:dyDescent="0.2">
      <c r="A10">
        <v>80</v>
      </c>
      <c r="B10">
        <v>124</v>
      </c>
      <c r="C10">
        <v>62</v>
      </c>
      <c r="E10">
        <v>64</v>
      </c>
      <c r="F10" s="63">
        <v>2092</v>
      </c>
      <c r="G10" s="64">
        <v>2114</v>
      </c>
    </row>
    <row r="11" spans="1:7" x14ac:dyDescent="0.2">
      <c r="A11">
        <v>81</v>
      </c>
      <c r="B11">
        <v>123</v>
      </c>
      <c r="C11">
        <v>50</v>
      </c>
      <c r="E11">
        <v>65</v>
      </c>
      <c r="F11" s="63">
        <v>1940</v>
      </c>
      <c r="G11" s="64">
        <v>2003</v>
      </c>
    </row>
    <row r="12" spans="1:7" x14ac:dyDescent="0.2">
      <c r="A12">
        <v>82</v>
      </c>
      <c r="B12">
        <v>120</v>
      </c>
      <c r="C12">
        <v>79</v>
      </c>
      <c r="E12">
        <v>66</v>
      </c>
      <c r="F12" s="63">
        <v>2019</v>
      </c>
      <c r="G12" s="64">
        <v>1803</v>
      </c>
    </row>
    <row r="13" spans="1:7" x14ac:dyDescent="0.2">
      <c r="A13">
        <v>83</v>
      </c>
      <c r="B13">
        <v>124</v>
      </c>
      <c r="C13">
        <v>64</v>
      </c>
      <c r="E13">
        <v>67</v>
      </c>
      <c r="F13" s="63">
        <v>1956</v>
      </c>
      <c r="G13" s="64">
        <v>1876</v>
      </c>
    </row>
    <row r="14" spans="1:7" x14ac:dyDescent="0.2">
      <c r="A14">
        <v>84</v>
      </c>
      <c r="B14">
        <v>105</v>
      </c>
      <c r="C14">
        <v>81</v>
      </c>
      <c r="E14">
        <v>68</v>
      </c>
      <c r="F14" s="63">
        <v>2042</v>
      </c>
      <c r="G14" s="64">
        <v>1924</v>
      </c>
    </row>
    <row r="15" spans="1:7" x14ac:dyDescent="0.2">
      <c r="A15">
        <v>85</v>
      </c>
      <c r="B15">
        <v>142</v>
      </c>
      <c r="C15">
        <v>64</v>
      </c>
      <c r="E15">
        <v>69</v>
      </c>
      <c r="F15" s="63">
        <v>2427</v>
      </c>
      <c r="G15" s="64">
        <v>2011</v>
      </c>
    </row>
    <row r="16" spans="1:7" x14ac:dyDescent="0.2">
      <c r="A16">
        <v>86</v>
      </c>
      <c r="B16">
        <v>109</v>
      </c>
      <c r="C16">
        <v>64</v>
      </c>
      <c r="E16">
        <v>70</v>
      </c>
      <c r="F16" s="63">
        <v>2508</v>
      </c>
      <c r="G16" s="64">
        <v>2032</v>
      </c>
    </row>
    <row r="17" spans="1:7" x14ac:dyDescent="0.2">
      <c r="A17">
        <v>87</v>
      </c>
      <c r="B17">
        <v>128</v>
      </c>
      <c r="C17">
        <v>75</v>
      </c>
      <c r="E17">
        <v>71</v>
      </c>
      <c r="F17" s="63">
        <v>2802</v>
      </c>
      <c r="G17" s="64">
        <v>2899</v>
      </c>
    </row>
    <row r="18" spans="1:7" x14ac:dyDescent="0.2">
      <c r="A18">
        <v>88</v>
      </c>
      <c r="B18">
        <v>130</v>
      </c>
      <c r="C18">
        <v>70</v>
      </c>
      <c r="E18">
        <v>72</v>
      </c>
      <c r="F18" s="63">
        <v>2334</v>
      </c>
      <c r="G18" s="64">
        <v>1899</v>
      </c>
    </row>
    <row r="19" spans="1:7" x14ac:dyDescent="0.2">
      <c r="A19">
        <v>89</v>
      </c>
      <c r="B19">
        <v>125</v>
      </c>
      <c r="C19">
        <v>63</v>
      </c>
      <c r="E19">
        <v>73</v>
      </c>
      <c r="F19" s="63">
        <v>2500</v>
      </c>
      <c r="G19" s="64">
        <v>2583</v>
      </c>
    </row>
    <row r="20" spans="1:7" x14ac:dyDescent="0.2">
      <c r="A20">
        <v>90</v>
      </c>
      <c r="B20">
        <v>126</v>
      </c>
      <c r="C20">
        <v>72</v>
      </c>
      <c r="E20">
        <v>74</v>
      </c>
      <c r="F20" s="63">
        <v>1824</v>
      </c>
      <c r="G20" s="64">
        <v>2314</v>
      </c>
    </row>
    <row r="21" spans="1:7" x14ac:dyDescent="0.2">
      <c r="A21">
        <v>91</v>
      </c>
      <c r="B21">
        <v>142</v>
      </c>
      <c r="C21">
        <v>75</v>
      </c>
      <c r="E21">
        <v>75</v>
      </c>
      <c r="F21" s="63">
        <v>1879</v>
      </c>
      <c r="G21" s="64">
        <v>2258</v>
      </c>
    </row>
    <row r="22" spans="1:7" x14ac:dyDescent="0.2">
      <c r="A22">
        <v>92</v>
      </c>
      <c r="B22">
        <v>140</v>
      </c>
      <c r="C22">
        <v>68</v>
      </c>
      <c r="E22">
        <v>76</v>
      </c>
      <c r="F22" s="63">
        <v>2197</v>
      </c>
      <c r="G22" s="64">
        <v>2506</v>
      </c>
    </row>
    <row r="23" spans="1:7" x14ac:dyDescent="0.2">
      <c r="A23">
        <v>93</v>
      </c>
      <c r="B23">
        <v>156</v>
      </c>
      <c r="C23">
        <v>77</v>
      </c>
      <c r="E23">
        <v>77</v>
      </c>
      <c r="F23" s="63">
        <v>1418</v>
      </c>
      <c r="G23" s="64">
        <v>1556</v>
      </c>
    </row>
    <row r="24" spans="1:7" x14ac:dyDescent="0.2">
      <c r="A24">
        <v>94</v>
      </c>
      <c r="B24">
        <v>131</v>
      </c>
      <c r="C24">
        <v>88</v>
      </c>
      <c r="E24">
        <v>78</v>
      </c>
      <c r="F24" s="63">
        <v>1790</v>
      </c>
      <c r="G24" s="64">
        <v>1887</v>
      </c>
    </row>
    <row r="25" spans="1:7" x14ac:dyDescent="0.2">
      <c r="A25">
        <v>95</v>
      </c>
      <c r="B25">
        <v>117</v>
      </c>
      <c r="C25">
        <v>79</v>
      </c>
      <c r="E25">
        <v>79</v>
      </c>
      <c r="F25" s="63">
        <v>1712</v>
      </c>
      <c r="G25" s="64">
        <v>1808</v>
      </c>
    </row>
    <row r="26" spans="1:7" x14ac:dyDescent="0.2">
      <c r="A26">
        <v>96</v>
      </c>
      <c r="B26">
        <v>133</v>
      </c>
      <c r="C26">
        <v>94</v>
      </c>
      <c r="E26">
        <v>80</v>
      </c>
      <c r="F26" s="63">
        <v>2139</v>
      </c>
      <c r="G26" s="64">
        <v>2223</v>
      </c>
    </row>
    <row r="27" spans="1:7" x14ac:dyDescent="0.2">
      <c r="A27">
        <v>97</v>
      </c>
      <c r="B27">
        <v>123</v>
      </c>
      <c r="C27">
        <v>75</v>
      </c>
      <c r="E27">
        <v>81</v>
      </c>
      <c r="F27" s="63">
        <v>1932</v>
      </c>
      <c r="G27" s="64">
        <v>1843</v>
      </c>
    </row>
    <row r="28" spans="1:7" x14ac:dyDescent="0.2">
      <c r="A28">
        <v>98</v>
      </c>
      <c r="B28">
        <v>112</v>
      </c>
      <c r="C28">
        <v>73</v>
      </c>
      <c r="E28">
        <v>82</v>
      </c>
      <c r="F28" s="63">
        <v>1696</v>
      </c>
      <c r="G28" s="64">
        <v>1872</v>
      </c>
    </row>
    <row r="29" spans="1:7" x14ac:dyDescent="0.2">
      <c r="A29">
        <v>99</v>
      </c>
      <c r="B29">
        <v>146</v>
      </c>
      <c r="C29">
        <v>94</v>
      </c>
      <c r="E29">
        <v>83</v>
      </c>
      <c r="F29" s="63">
        <v>1621</v>
      </c>
      <c r="G29" s="64">
        <v>1706</v>
      </c>
    </row>
    <row r="30" spans="1:7" x14ac:dyDescent="0.2">
      <c r="A30" s="319">
        <v>0</v>
      </c>
      <c r="B30">
        <v>139</v>
      </c>
      <c r="C30">
        <v>77</v>
      </c>
      <c r="E30">
        <v>84</v>
      </c>
      <c r="F30" s="63">
        <v>1936</v>
      </c>
      <c r="G30" s="64">
        <v>1720</v>
      </c>
    </row>
    <row r="31" spans="1:7" x14ac:dyDescent="0.2">
      <c r="A31" s="319">
        <v>1</v>
      </c>
      <c r="B31">
        <v>134</v>
      </c>
      <c r="C31">
        <v>82</v>
      </c>
      <c r="E31">
        <v>85</v>
      </c>
      <c r="F31" s="63">
        <v>1764</v>
      </c>
      <c r="G31" s="64">
        <v>1690</v>
      </c>
    </row>
    <row r="32" spans="1:7" x14ac:dyDescent="0.2">
      <c r="A32" s="319">
        <v>2</v>
      </c>
      <c r="B32">
        <v>175</v>
      </c>
      <c r="C32">
        <v>91</v>
      </c>
      <c r="E32">
        <v>86</v>
      </c>
      <c r="F32" s="63">
        <v>1683</v>
      </c>
      <c r="G32" s="64">
        <v>1757</v>
      </c>
    </row>
    <row r="33" spans="1:7" x14ac:dyDescent="0.2">
      <c r="A33" s="319">
        <v>3</v>
      </c>
      <c r="B33">
        <v>162</v>
      </c>
      <c r="C33">
        <v>92</v>
      </c>
      <c r="E33">
        <v>87</v>
      </c>
      <c r="F33" s="63">
        <v>1755</v>
      </c>
      <c r="G33" s="64">
        <v>1774</v>
      </c>
    </row>
    <row r="34" spans="1:7" x14ac:dyDescent="0.2">
      <c r="E34">
        <v>88</v>
      </c>
      <c r="F34" s="63">
        <v>1950</v>
      </c>
      <c r="G34" s="64">
        <v>2003</v>
      </c>
    </row>
    <row r="35" spans="1:7" x14ac:dyDescent="0.2">
      <c r="A35" s="13" t="s">
        <v>415</v>
      </c>
      <c r="E35">
        <v>89</v>
      </c>
      <c r="F35" s="63">
        <v>1969</v>
      </c>
      <c r="G35" s="64">
        <v>1947</v>
      </c>
    </row>
    <row r="36" spans="1:7" x14ac:dyDescent="0.2">
      <c r="A36" t="s">
        <v>416</v>
      </c>
      <c r="E36">
        <v>90</v>
      </c>
      <c r="F36" s="63">
        <v>2194</v>
      </c>
      <c r="G36" s="64">
        <v>1993</v>
      </c>
    </row>
    <row r="37" spans="1:7" x14ac:dyDescent="0.2">
      <c r="A37">
        <v>14</v>
      </c>
      <c r="B37">
        <v>985</v>
      </c>
      <c r="E37">
        <v>91</v>
      </c>
      <c r="F37" s="63">
        <v>2142</v>
      </c>
      <c r="G37" s="64">
        <v>1794</v>
      </c>
    </row>
    <row r="38" spans="1:7" x14ac:dyDescent="0.2">
      <c r="A38">
        <v>15</v>
      </c>
      <c r="B38">
        <v>1002</v>
      </c>
      <c r="E38">
        <v>92</v>
      </c>
      <c r="F38" s="63">
        <v>1924</v>
      </c>
      <c r="G38" s="64">
        <v>1995</v>
      </c>
    </row>
    <row r="39" spans="1:7" x14ac:dyDescent="0.2">
      <c r="A39">
        <v>16</v>
      </c>
      <c r="B39">
        <v>1019</v>
      </c>
      <c r="E39">
        <v>93</v>
      </c>
      <c r="F39" s="63">
        <v>1743</v>
      </c>
      <c r="G39" s="64">
        <v>1825</v>
      </c>
    </row>
    <row r="40" spans="1:7" x14ac:dyDescent="0.2">
      <c r="A40">
        <v>17</v>
      </c>
      <c r="B40">
        <v>1036</v>
      </c>
      <c r="E40">
        <v>94</v>
      </c>
      <c r="F40" s="63">
        <v>1737</v>
      </c>
      <c r="G40" s="64">
        <v>1768</v>
      </c>
    </row>
    <row r="41" spans="1:7" x14ac:dyDescent="0.2">
      <c r="A41">
        <v>18</v>
      </c>
      <c r="B41">
        <v>1053</v>
      </c>
      <c r="E41">
        <v>95</v>
      </c>
      <c r="F41" s="63">
        <v>1746</v>
      </c>
      <c r="G41" s="64">
        <v>1878</v>
      </c>
    </row>
    <row r="42" spans="1:7" x14ac:dyDescent="0.2">
      <c r="A42">
        <v>19</v>
      </c>
      <c r="B42">
        <v>1070</v>
      </c>
      <c r="E42">
        <v>96</v>
      </c>
      <c r="F42" s="63">
        <v>1680</v>
      </c>
      <c r="G42" s="63">
        <v>1885</v>
      </c>
    </row>
    <row r="43" spans="1:7" x14ac:dyDescent="0.2">
      <c r="A43">
        <v>20</v>
      </c>
      <c r="B43">
        <v>1087</v>
      </c>
      <c r="E43">
        <v>97</v>
      </c>
      <c r="F43" s="63">
        <v>1453</v>
      </c>
      <c r="G43" s="63">
        <v>1590</v>
      </c>
    </row>
    <row r="44" spans="1:7" x14ac:dyDescent="0.2">
      <c r="A44">
        <v>21</v>
      </c>
      <c r="B44">
        <v>1104</v>
      </c>
      <c r="E44">
        <v>98</v>
      </c>
      <c r="F44" s="63">
        <v>1604</v>
      </c>
      <c r="G44" s="63">
        <v>1373</v>
      </c>
    </row>
    <row r="45" spans="1:7" x14ac:dyDescent="0.2">
      <c r="A45">
        <v>22</v>
      </c>
      <c r="B45">
        <v>1121</v>
      </c>
      <c r="E45">
        <v>99</v>
      </c>
      <c r="F45" s="63">
        <v>1792</v>
      </c>
      <c r="G45" s="63">
        <v>1513</v>
      </c>
    </row>
    <row r="46" spans="1:7" x14ac:dyDescent="0.2">
      <c r="A46">
        <v>23</v>
      </c>
      <c r="B46">
        <v>1138</v>
      </c>
      <c r="E46" s="319">
        <v>0</v>
      </c>
      <c r="F46" s="63">
        <v>1744</v>
      </c>
      <c r="G46" s="63">
        <v>1429</v>
      </c>
    </row>
    <row r="47" spans="1:7" x14ac:dyDescent="0.2">
      <c r="A47">
        <v>24</v>
      </c>
      <c r="B47">
        <v>1155</v>
      </c>
      <c r="E47" s="319">
        <v>1</v>
      </c>
      <c r="F47" s="63">
        <v>1683</v>
      </c>
      <c r="G47" s="63">
        <v>1464</v>
      </c>
    </row>
    <row r="48" spans="1:7" x14ac:dyDescent="0.2">
      <c r="A48">
        <v>25</v>
      </c>
      <c r="B48">
        <v>1172</v>
      </c>
      <c r="E48" s="319">
        <v>2</v>
      </c>
      <c r="F48" s="63">
        <v>1733</v>
      </c>
      <c r="G48" s="63">
        <v>1372</v>
      </c>
    </row>
    <row r="49" spans="1:8" x14ac:dyDescent="0.2">
      <c r="A49">
        <v>26</v>
      </c>
      <c r="B49">
        <v>1189</v>
      </c>
      <c r="E49" s="319">
        <v>3</v>
      </c>
      <c r="F49" s="63">
        <v>1268</v>
      </c>
      <c r="G49" s="63">
        <v>1056</v>
      </c>
    </row>
    <row r="50" spans="1:8" x14ac:dyDescent="0.2">
      <c r="A50">
        <v>27</v>
      </c>
      <c r="B50">
        <v>1206</v>
      </c>
      <c r="E50" s="13"/>
    </row>
    <row r="51" spans="1:8" x14ac:dyDescent="0.2">
      <c r="A51">
        <v>28</v>
      </c>
      <c r="B51">
        <v>1223</v>
      </c>
      <c r="E51" s="13" t="s">
        <v>417</v>
      </c>
    </row>
    <row r="52" spans="1:8" x14ac:dyDescent="0.2">
      <c r="A52">
        <v>29</v>
      </c>
      <c r="B52">
        <v>1240</v>
      </c>
      <c r="E52" s="13"/>
      <c r="F52" s="640">
        <v>2001</v>
      </c>
      <c r="G52" s="640">
        <v>2002</v>
      </c>
      <c r="H52" s="640">
        <v>2003</v>
      </c>
    </row>
    <row r="53" spans="1:8" x14ac:dyDescent="0.2">
      <c r="A53">
        <v>30</v>
      </c>
      <c r="B53">
        <v>1250</v>
      </c>
      <c r="E53" s="5" t="s">
        <v>418</v>
      </c>
      <c r="F53" s="96">
        <v>1243</v>
      </c>
      <c r="G53" s="96">
        <v>1334</v>
      </c>
      <c r="H53" s="96">
        <v>1229</v>
      </c>
    </row>
    <row r="54" spans="1:8" x14ac:dyDescent="0.2">
      <c r="A54">
        <v>31</v>
      </c>
      <c r="B54">
        <v>1275</v>
      </c>
      <c r="E54" s="5" t="s">
        <v>419</v>
      </c>
      <c r="F54" s="96">
        <v>1218</v>
      </c>
      <c r="G54" s="96">
        <v>1324</v>
      </c>
      <c r="H54" s="96">
        <v>1247</v>
      </c>
    </row>
    <row r="55" spans="1:8" x14ac:dyDescent="0.2">
      <c r="A55">
        <v>32</v>
      </c>
      <c r="B55">
        <v>1300</v>
      </c>
      <c r="E55" s="5" t="s">
        <v>420</v>
      </c>
      <c r="F55" s="96">
        <v>2278</v>
      </c>
      <c r="G55" s="96">
        <v>2191</v>
      </c>
      <c r="H55" s="96">
        <v>2048</v>
      </c>
    </row>
    <row r="56" spans="1:8" x14ac:dyDescent="0.2">
      <c r="A56">
        <v>33</v>
      </c>
      <c r="B56">
        <v>1325</v>
      </c>
      <c r="E56" s="5" t="s">
        <v>421</v>
      </c>
      <c r="F56" s="96">
        <v>2313</v>
      </c>
      <c r="G56" s="96">
        <v>2183</v>
      </c>
      <c r="H56" s="96">
        <v>2201</v>
      </c>
    </row>
    <row r="57" spans="1:8" x14ac:dyDescent="0.2">
      <c r="A57">
        <v>34</v>
      </c>
      <c r="B57">
        <v>1350</v>
      </c>
      <c r="E57" s="5" t="s">
        <v>422</v>
      </c>
      <c r="F57" s="96">
        <v>1759</v>
      </c>
      <c r="G57" s="96">
        <v>1833</v>
      </c>
      <c r="H57" s="96">
        <v>1913</v>
      </c>
    </row>
    <row r="58" spans="1:8" x14ac:dyDescent="0.2">
      <c r="A58">
        <v>35</v>
      </c>
      <c r="B58">
        <v>1375</v>
      </c>
      <c r="E58" s="5" t="s">
        <v>423</v>
      </c>
      <c r="F58" s="96">
        <v>1549</v>
      </c>
      <c r="G58" s="96">
        <v>1651</v>
      </c>
      <c r="H58" s="96">
        <v>1666</v>
      </c>
    </row>
    <row r="59" spans="1:8" x14ac:dyDescent="0.2">
      <c r="A59">
        <v>36</v>
      </c>
      <c r="B59">
        <v>1400</v>
      </c>
      <c r="E59" s="5" t="s">
        <v>424</v>
      </c>
      <c r="F59" s="96">
        <v>1060</v>
      </c>
      <c r="G59" s="96">
        <v>1127</v>
      </c>
      <c r="H59" s="96">
        <v>1181</v>
      </c>
    </row>
    <row r="60" spans="1:8" x14ac:dyDescent="0.2">
      <c r="A60">
        <v>37</v>
      </c>
      <c r="B60">
        <v>1425</v>
      </c>
      <c r="E60" s="5" t="s">
        <v>425</v>
      </c>
      <c r="F60" s="96">
        <v>716</v>
      </c>
      <c r="G60" s="96">
        <v>770</v>
      </c>
      <c r="H60" s="96">
        <v>808</v>
      </c>
    </row>
    <row r="61" spans="1:8" x14ac:dyDescent="0.2">
      <c r="A61">
        <v>38</v>
      </c>
      <c r="B61">
        <v>1450</v>
      </c>
      <c r="E61" s="5" t="s">
        <v>426</v>
      </c>
      <c r="F61" s="96">
        <v>209</v>
      </c>
      <c r="G61" s="96">
        <v>274</v>
      </c>
      <c r="H61" s="96">
        <v>337</v>
      </c>
    </row>
    <row r="62" spans="1:8" x14ac:dyDescent="0.2">
      <c r="A62">
        <v>39</v>
      </c>
      <c r="B62">
        <v>1475</v>
      </c>
      <c r="E62" s="5" t="s">
        <v>427</v>
      </c>
      <c r="F62" s="96">
        <v>23</v>
      </c>
      <c r="G62" s="96">
        <v>29</v>
      </c>
      <c r="H62" s="96">
        <v>38</v>
      </c>
    </row>
    <row r="63" spans="1:8" x14ac:dyDescent="0.2">
      <c r="A63">
        <v>40</v>
      </c>
      <c r="B63">
        <v>1500</v>
      </c>
      <c r="E63" s="5"/>
    </row>
    <row r="64" spans="1:8" x14ac:dyDescent="0.2">
      <c r="A64">
        <v>41</v>
      </c>
      <c r="B64">
        <v>1611</v>
      </c>
    </row>
    <row r="65" spans="1:7" x14ac:dyDescent="0.2">
      <c r="A65">
        <v>42</v>
      </c>
      <c r="B65">
        <v>1722</v>
      </c>
    </row>
    <row r="66" spans="1:7" x14ac:dyDescent="0.2">
      <c r="A66">
        <v>43</v>
      </c>
      <c r="B66">
        <v>1833</v>
      </c>
    </row>
    <row r="67" spans="1:7" x14ac:dyDescent="0.2">
      <c r="A67">
        <v>44</v>
      </c>
      <c r="B67">
        <v>1944</v>
      </c>
      <c r="E67" s="13" t="s">
        <v>428</v>
      </c>
    </row>
    <row r="68" spans="1:7" x14ac:dyDescent="0.2">
      <c r="A68">
        <v>45</v>
      </c>
      <c r="B68">
        <v>2055</v>
      </c>
    </row>
    <row r="69" spans="1:7" x14ac:dyDescent="0.2">
      <c r="A69">
        <v>46</v>
      </c>
      <c r="B69">
        <v>2166</v>
      </c>
      <c r="E69" t="s">
        <v>429</v>
      </c>
      <c r="G69">
        <v>40</v>
      </c>
    </row>
    <row r="70" spans="1:7" x14ac:dyDescent="0.2">
      <c r="A70">
        <v>47</v>
      </c>
      <c r="B70">
        <v>2277</v>
      </c>
      <c r="E70" t="s">
        <v>630</v>
      </c>
      <c r="G70">
        <v>50</v>
      </c>
    </row>
    <row r="71" spans="1:7" x14ac:dyDescent="0.2">
      <c r="A71">
        <v>48</v>
      </c>
      <c r="B71">
        <v>2388</v>
      </c>
      <c r="E71" t="s">
        <v>631</v>
      </c>
      <c r="G71">
        <v>10</v>
      </c>
    </row>
    <row r="72" spans="1:7" x14ac:dyDescent="0.2">
      <c r="A72">
        <v>49</v>
      </c>
      <c r="B72">
        <v>2499</v>
      </c>
    </row>
    <row r="73" spans="1:7" x14ac:dyDescent="0.2">
      <c r="A73">
        <v>50</v>
      </c>
      <c r="B73">
        <v>2613</v>
      </c>
    </row>
    <row r="74" spans="1:7" x14ac:dyDescent="0.2">
      <c r="A74">
        <v>51</v>
      </c>
      <c r="B74">
        <v>3167</v>
      </c>
    </row>
    <row r="75" spans="1:7" x14ac:dyDescent="0.2">
      <c r="A75">
        <v>52</v>
      </c>
      <c r="B75">
        <v>3785</v>
      </c>
    </row>
    <row r="76" spans="1:7" x14ac:dyDescent="0.2">
      <c r="A76">
        <v>53</v>
      </c>
      <c r="B76">
        <v>4545</v>
      </c>
    </row>
    <row r="77" spans="1:7" x14ac:dyDescent="0.2">
      <c r="A77">
        <v>54</v>
      </c>
      <c r="B77">
        <v>5306</v>
      </c>
      <c r="E77" s="13" t="s">
        <v>535</v>
      </c>
    </row>
    <row r="78" spans="1:7" x14ac:dyDescent="0.2">
      <c r="A78">
        <v>55</v>
      </c>
      <c r="B78">
        <v>5649</v>
      </c>
    </row>
    <row r="79" spans="1:7" x14ac:dyDescent="0.2">
      <c r="A79">
        <v>56</v>
      </c>
      <c r="B79">
        <v>6128</v>
      </c>
      <c r="E79" s="241" t="s">
        <v>187</v>
      </c>
    </row>
    <row r="80" spans="1:7" x14ac:dyDescent="0.2">
      <c r="A80">
        <v>57</v>
      </c>
      <c r="B80">
        <f>'Allg_J&amp;S2'!B5</f>
        <v>6566</v>
      </c>
      <c r="E80">
        <v>76</v>
      </c>
      <c r="F80">
        <v>44</v>
      </c>
    </row>
    <row r="81" spans="1:6" x14ac:dyDescent="0.2">
      <c r="A81">
        <v>58</v>
      </c>
      <c r="B81">
        <f>'Allg_J&amp;S2'!B6</f>
        <v>6839</v>
      </c>
      <c r="E81">
        <v>77</v>
      </c>
      <c r="F81">
        <v>17</v>
      </c>
    </row>
    <row r="82" spans="1:6" x14ac:dyDescent="0.2">
      <c r="A82">
        <v>59</v>
      </c>
      <c r="B82">
        <f>'Allg_J&amp;S2'!B7</f>
        <v>7244</v>
      </c>
      <c r="E82">
        <v>78</v>
      </c>
      <c r="F82">
        <v>19</v>
      </c>
    </row>
    <row r="83" spans="1:6" x14ac:dyDescent="0.2">
      <c r="A83">
        <v>60</v>
      </c>
      <c r="B83">
        <f>'Allg_J&amp;S2'!B8</f>
        <v>7692</v>
      </c>
      <c r="E83">
        <v>79</v>
      </c>
      <c r="F83">
        <v>23</v>
      </c>
    </row>
    <row r="84" spans="1:6" x14ac:dyDescent="0.2">
      <c r="A84">
        <v>61</v>
      </c>
      <c r="B84">
        <f>'Allg_J&amp;S2'!B9</f>
        <v>7996</v>
      </c>
      <c r="E84">
        <v>80</v>
      </c>
      <c r="F84">
        <v>26</v>
      </c>
    </row>
    <row r="85" spans="1:6" x14ac:dyDescent="0.2">
      <c r="A85">
        <v>62</v>
      </c>
      <c r="B85">
        <f>'Allg_J&amp;S2'!B10</f>
        <v>8439</v>
      </c>
      <c r="E85">
        <v>81</v>
      </c>
      <c r="F85">
        <v>16</v>
      </c>
    </row>
    <row r="86" spans="1:6" x14ac:dyDescent="0.2">
      <c r="A86">
        <v>63</v>
      </c>
      <c r="B86">
        <f>'Allg_J&amp;S2'!B11</f>
        <v>8959</v>
      </c>
      <c r="E86">
        <v>82</v>
      </c>
      <c r="F86">
        <v>20</v>
      </c>
    </row>
    <row r="87" spans="1:6" x14ac:dyDescent="0.2">
      <c r="A87">
        <v>64</v>
      </c>
      <c r="B87">
        <f>'Allg_J&amp;S2'!B12</f>
        <v>9148</v>
      </c>
      <c r="E87">
        <v>83</v>
      </c>
      <c r="F87">
        <v>24</v>
      </c>
    </row>
    <row r="88" spans="1:6" x14ac:dyDescent="0.2">
      <c r="A88">
        <v>65</v>
      </c>
      <c r="B88">
        <f>'Allg_J&amp;S2'!B13</f>
        <v>9249</v>
      </c>
      <c r="E88">
        <v>84</v>
      </c>
      <c r="F88">
        <v>30</v>
      </c>
    </row>
    <row r="89" spans="1:6" x14ac:dyDescent="0.2">
      <c r="A89">
        <v>66</v>
      </c>
      <c r="B89">
        <f>'Allg_J&amp;S2'!B14</f>
        <v>9666</v>
      </c>
      <c r="E89">
        <v>85</v>
      </c>
      <c r="F89">
        <v>31</v>
      </c>
    </row>
    <row r="90" spans="1:6" x14ac:dyDescent="0.2">
      <c r="A90">
        <v>67</v>
      </c>
      <c r="B90">
        <f>'Allg_J&amp;S2'!B15</f>
        <v>9928</v>
      </c>
      <c r="E90">
        <v>86</v>
      </c>
      <c r="F90">
        <v>17</v>
      </c>
    </row>
    <row r="91" spans="1:6" x14ac:dyDescent="0.2">
      <c r="A91">
        <v>68</v>
      </c>
      <c r="B91">
        <f>'Allg_J&amp;S2'!B16</f>
        <v>10178</v>
      </c>
      <c r="E91">
        <v>87</v>
      </c>
      <c r="F91">
        <v>21</v>
      </c>
    </row>
    <row r="92" spans="1:6" x14ac:dyDescent="0.2">
      <c r="A92">
        <v>69</v>
      </c>
      <c r="B92">
        <f>'Allg_J&amp;S2'!B17</f>
        <v>10717</v>
      </c>
      <c r="E92">
        <v>88</v>
      </c>
      <c r="F92">
        <v>19</v>
      </c>
    </row>
    <row r="93" spans="1:6" x14ac:dyDescent="0.2">
      <c r="A93">
        <v>70</v>
      </c>
      <c r="B93">
        <f>'Allg_J&amp;S2'!B18</f>
        <v>11115</v>
      </c>
      <c r="E93">
        <v>89</v>
      </c>
      <c r="F93">
        <v>20</v>
      </c>
    </row>
    <row r="94" spans="1:6" x14ac:dyDescent="0.2">
      <c r="A94">
        <v>71</v>
      </c>
      <c r="B94">
        <f>'Allg_J&amp;S2'!B19</f>
        <v>12073</v>
      </c>
      <c r="E94">
        <v>90</v>
      </c>
      <c r="F94">
        <v>16</v>
      </c>
    </row>
    <row r="95" spans="1:6" x14ac:dyDescent="0.2">
      <c r="A95">
        <v>72</v>
      </c>
      <c r="B95">
        <f>'Allg_J&amp;S2'!B20</f>
        <v>12650</v>
      </c>
      <c r="E95">
        <v>91</v>
      </c>
      <c r="F95">
        <v>3</v>
      </c>
    </row>
    <row r="96" spans="1:6" x14ac:dyDescent="0.2">
      <c r="A96">
        <v>73</v>
      </c>
      <c r="B96">
        <f>'Allg_J&amp;S2'!B21</f>
        <v>12667</v>
      </c>
      <c r="E96">
        <v>92</v>
      </c>
      <c r="F96">
        <v>21</v>
      </c>
    </row>
    <row r="97" spans="1:7" x14ac:dyDescent="0.2">
      <c r="A97">
        <v>74</v>
      </c>
      <c r="B97">
        <f>'Allg_J&amp;S2'!B22</f>
        <v>11877</v>
      </c>
      <c r="E97">
        <v>93</v>
      </c>
      <c r="F97">
        <v>30</v>
      </c>
    </row>
    <row r="98" spans="1:7" x14ac:dyDescent="0.2">
      <c r="A98">
        <v>75</v>
      </c>
      <c r="B98">
        <f>'Allg_J&amp;S2'!B23</f>
        <v>11475</v>
      </c>
      <c r="E98">
        <v>94</v>
      </c>
      <c r="F98">
        <v>48</v>
      </c>
    </row>
    <row r="99" spans="1:7" x14ac:dyDescent="0.2">
      <c r="A99">
        <v>76</v>
      </c>
      <c r="B99">
        <f>'Allg_J&amp;S2'!B24</f>
        <v>11591</v>
      </c>
      <c r="E99">
        <v>95</v>
      </c>
      <c r="F99">
        <v>39</v>
      </c>
    </row>
    <row r="100" spans="1:7" x14ac:dyDescent="0.2">
      <c r="A100">
        <v>77</v>
      </c>
      <c r="B100">
        <f>'Allg_J&amp;S2'!B25</f>
        <v>11518</v>
      </c>
      <c r="E100">
        <v>96</v>
      </c>
      <c r="F100">
        <v>61</v>
      </c>
    </row>
    <row r="101" spans="1:7" x14ac:dyDescent="0.2">
      <c r="A101">
        <v>78</v>
      </c>
      <c r="B101">
        <f>'Allg_J&amp;S2'!B26</f>
        <v>11456</v>
      </c>
      <c r="E101">
        <v>97</v>
      </c>
      <c r="F101">
        <v>45</v>
      </c>
    </row>
    <row r="102" spans="1:7" x14ac:dyDescent="0.2">
      <c r="A102">
        <v>79</v>
      </c>
      <c r="B102">
        <f>'Allg_J&amp;S2'!B27</f>
        <v>11422</v>
      </c>
      <c r="E102">
        <v>98</v>
      </c>
      <c r="F102">
        <v>57</v>
      </c>
    </row>
    <row r="103" spans="1:7" x14ac:dyDescent="0.2">
      <c r="A103">
        <v>80</v>
      </c>
      <c r="B103">
        <f>'Allg_J&amp;S2'!B28</f>
        <v>11403</v>
      </c>
      <c r="E103">
        <v>99</v>
      </c>
      <c r="F103">
        <v>47</v>
      </c>
    </row>
    <row r="104" spans="1:7" x14ac:dyDescent="0.2">
      <c r="A104">
        <v>81</v>
      </c>
      <c r="B104">
        <f>'Allg_J&amp;S2'!B29</f>
        <v>11551</v>
      </c>
      <c r="E104" s="319">
        <v>0</v>
      </c>
      <c r="F104">
        <v>76</v>
      </c>
    </row>
    <row r="105" spans="1:7" x14ac:dyDescent="0.2">
      <c r="A105">
        <v>82</v>
      </c>
      <c r="B105">
        <f>'Allg_J&amp;S2'!B30</f>
        <v>11412</v>
      </c>
      <c r="E105" s="319">
        <v>1</v>
      </c>
      <c r="F105">
        <v>54</v>
      </c>
    </row>
    <row r="106" spans="1:7" x14ac:dyDescent="0.2">
      <c r="A106">
        <v>83</v>
      </c>
      <c r="B106">
        <f>'Allg_J&amp;S2'!B31</f>
        <v>11381</v>
      </c>
      <c r="E106" s="319">
        <v>2</v>
      </c>
      <c r="F106">
        <v>102</v>
      </c>
    </row>
    <row r="107" spans="1:7" x14ac:dyDescent="0.2">
      <c r="A107">
        <v>84</v>
      </c>
      <c r="B107">
        <f>'Allg_J&amp;S2'!B32</f>
        <v>11618</v>
      </c>
      <c r="E107" s="319">
        <v>3</v>
      </c>
      <c r="F107">
        <v>119</v>
      </c>
    </row>
    <row r="108" spans="1:7" x14ac:dyDescent="0.2">
      <c r="A108">
        <v>85</v>
      </c>
      <c r="B108">
        <f>'Allg_J&amp;S2'!B33</f>
        <v>11760</v>
      </c>
    </row>
    <row r="109" spans="1:7" x14ac:dyDescent="0.2">
      <c r="A109">
        <v>86</v>
      </c>
      <c r="B109">
        <f>'Allg_J&amp;S2'!B34</f>
        <v>11723</v>
      </c>
      <c r="E109" s="13" t="s">
        <v>430</v>
      </c>
    </row>
    <row r="110" spans="1:7" x14ac:dyDescent="0.2">
      <c r="A110">
        <v>87</v>
      </c>
      <c r="B110">
        <f>'Allg_J&amp;S2'!B35</f>
        <v>11750</v>
      </c>
      <c r="E110">
        <v>1994</v>
      </c>
      <c r="F110" s="96">
        <v>115467.4</v>
      </c>
      <c r="G110">
        <v>17</v>
      </c>
    </row>
    <row r="111" spans="1:7" x14ac:dyDescent="0.2">
      <c r="A111">
        <v>88</v>
      </c>
      <c r="B111">
        <f>'Allg_J&amp;S2'!B36</f>
        <v>11730</v>
      </c>
      <c r="E111">
        <v>1995</v>
      </c>
      <c r="F111" s="96">
        <v>144696.29999999999</v>
      </c>
      <c r="G111">
        <v>19</v>
      </c>
    </row>
    <row r="112" spans="1:7" x14ac:dyDescent="0.2">
      <c r="A112">
        <v>89</v>
      </c>
      <c r="B112">
        <f>'Allg_J&amp;S2'!B37</f>
        <v>11725</v>
      </c>
      <c r="E112">
        <v>1996</v>
      </c>
      <c r="F112" s="96">
        <v>150000</v>
      </c>
      <c r="G112">
        <v>20</v>
      </c>
    </row>
    <row r="113" spans="1:2" x14ac:dyDescent="0.2">
      <c r="A113">
        <v>90</v>
      </c>
      <c r="B113">
        <f>'Allg_J&amp;S2'!B38</f>
        <v>11942</v>
      </c>
    </row>
    <row r="114" spans="1:2" x14ac:dyDescent="0.2">
      <c r="A114">
        <v>91</v>
      </c>
      <c r="B114">
        <f>'Allg_J&amp;S2'!B39</f>
        <v>12286</v>
      </c>
    </row>
    <row r="115" spans="1:2" x14ac:dyDescent="0.2">
      <c r="A115">
        <v>92</v>
      </c>
      <c r="B115">
        <f>'Allg_J&amp;S2'!B40</f>
        <v>12270</v>
      </c>
    </row>
    <row r="116" spans="1:2" x14ac:dyDescent="0.2">
      <c r="A116">
        <v>93</v>
      </c>
      <c r="B116">
        <f>'Allg_J&amp;S2'!B41</f>
        <v>12183</v>
      </c>
    </row>
    <row r="117" spans="1:2" x14ac:dyDescent="0.2">
      <c r="A117">
        <v>94</v>
      </c>
      <c r="B117">
        <f>'Allg_J&amp;S2'!B42</f>
        <v>11714</v>
      </c>
    </row>
    <row r="118" spans="1:2" x14ac:dyDescent="0.2">
      <c r="A118">
        <v>95</v>
      </c>
      <c r="B118">
        <f>'Allg_J&amp;S2'!B43</f>
        <v>11677</v>
      </c>
    </row>
    <row r="119" spans="1:2" x14ac:dyDescent="0.2">
      <c r="A119">
        <v>96</v>
      </c>
      <c r="B119">
        <f>'Allg_J&amp;S2'!B44</f>
        <v>11406</v>
      </c>
    </row>
    <row r="120" spans="1:2" x14ac:dyDescent="0.2">
      <c r="A120">
        <v>97</v>
      </c>
      <c r="B120">
        <f>'Allg_J&amp;S2'!B45</f>
        <v>11437</v>
      </c>
    </row>
    <row r="121" spans="1:2" x14ac:dyDescent="0.2">
      <c r="A121">
        <v>98</v>
      </c>
      <c r="B121">
        <f>'Allg_J&amp;S2'!B46</f>
        <v>11480</v>
      </c>
    </row>
    <row r="122" spans="1:2" x14ac:dyDescent="0.2">
      <c r="A122">
        <v>99</v>
      </c>
      <c r="B122">
        <f>'Allg_J&amp;S2'!B47</f>
        <v>11816</v>
      </c>
    </row>
    <row r="123" spans="1:2" x14ac:dyDescent="0.2">
      <c r="A123" s="319">
        <v>0</v>
      </c>
      <c r="B123">
        <f>'Allg_J&amp;S2'!B48</f>
        <v>12174</v>
      </c>
    </row>
    <row r="124" spans="1:2" x14ac:dyDescent="0.2">
      <c r="A124" s="319">
        <v>1</v>
      </c>
      <c r="B124">
        <f>'Allg_J&amp;S2'!B49</f>
        <v>12368</v>
      </c>
    </row>
    <row r="125" spans="1:2" x14ac:dyDescent="0.2">
      <c r="A125" s="319">
        <v>2</v>
      </c>
      <c r="B125">
        <f>'Allg_J&amp;S2'!B50</f>
        <v>12716</v>
      </c>
    </row>
    <row r="126" spans="1:2" x14ac:dyDescent="0.2">
      <c r="A126" s="319">
        <v>3</v>
      </c>
      <c r="B126">
        <v>13128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C07B5-27F6-4602-94FC-086EBB0D2FC0}">
  <dimension ref="A1:E52"/>
  <sheetViews>
    <sheetView topLeftCell="A2" workbookViewId="0">
      <selection activeCell="H33" sqref="H33"/>
    </sheetView>
  </sheetViews>
  <sheetFormatPr baseColWidth="10" defaultRowHeight="12.75" x14ac:dyDescent="0.2"/>
  <cols>
    <col min="1" max="1" width="10.140625" customWidth="1"/>
    <col min="2" max="3" width="19.28515625" customWidth="1"/>
    <col min="4" max="5" width="18.85546875" customWidth="1"/>
  </cols>
  <sheetData>
    <row r="1" spans="1:5" x14ac:dyDescent="0.2">
      <c r="A1" s="13" t="s">
        <v>613</v>
      </c>
    </row>
    <row r="2" spans="1:5" ht="8.1" customHeight="1" x14ac:dyDescent="0.2">
      <c r="A2" s="13"/>
    </row>
    <row r="3" spans="1:5" x14ac:dyDescent="0.2">
      <c r="A3" s="417" t="s">
        <v>38</v>
      </c>
      <c r="B3" s="417" t="s">
        <v>431</v>
      </c>
      <c r="C3" s="417" t="s">
        <v>413</v>
      </c>
      <c r="D3" s="417" t="s">
        <v>414</v>
      </c>
      <c r="E3" s="421" t="s">
        <v>412</v>
      </c>
    </row>
    <row r="4" spans="1:5" x14ac:dyDescent="0.2">
      <c r="A4" s="422"/>
      <c r="B4" s="422" t="s">
        <v>432</v>
      </c>
      <c r="C4" s="422"/>
      <c r="D4" s="422"/>
      <c r="E4" s="423"/>
    </row>
    <row r="5" spans="1:5" ht="10.9" customHeight="1" x14ac:dyDescent="0.2">
      <c r="A5" s="65">
        <v>1957</v>
      </c>
      <c r="B5" s="66">
        <v>6566</v>
      </c>
      <c r="C5" s="66">
        <v>1678</v>
      </c>
      <c r="D5" s="67">
        <v>1481</v>
      </c>
      <c r="E5" s="200">
        <f t="shared" ref="E5:E51" si="0">C5+D5</f>
        <v>3159</v>
      </c>
    </row>
    <row r="6" spans="1:5" ht="10.9" customHeight="1" x14ac:dyDescent="0.2">
      <c r="A6" s="65">
        <v>1958</v>
      </c>
      <c r="B6" s="66">
        <v>6839</v>
      </c>
      <c r="C6" s="66">
        <v>1528</v>
      </c>
      <c r="D6" s="67">
        <v>1443</v>
      </c>
      <c r="E6" s="200">
        <f t="shared" si="0"/>
        <v>2971</v>
      </c>
    </row>
    <row r="7" spans="1:5" ht="10.9" customHeight="1" x14ac:dyDescent="0.2">
      <c r="A7" s="65">
        <v>1959</v>
      </c>
      <c r="B7" s="66">
        <v>7244</v>
      </c>
      <c r="C7" s="66">
        <v>1600</v>
      </c>
      <c r="D7" s="67">
        <v>1357</v>
      </c>
      <c r="E7" s="200">
        <f t="shared" si="0"/>
        <v>2957</v>
      </c>
    </row>
    <row r="8" spans="1:5" ht="10.9" customHeight="1" x14ac:dyDescent="0.2">
      <c r="A8" s="65">
        <v>1960</v>
      </c>
      <c r="B8" s="66">
        <v>7692</v>
      </c>
      <c r="C8" s="66">
        <v>2090</v>
      </c>
      <c r="D8" s="67">
        <v>1699</v>
      </c>
      <c r="E8" s="200">
        <f t="shared" si="0"/>
        <v>3789</v>
      </c>
    </row>
    <row r="9" spans="1:5" ht="10.9" customHeight="1" x14ac:dyDescent="0.2">
      <c r="A9" s="65">
        <v>1961</v>
      </c>
      <c r="B9" s="66">
        <v>7996</v>
      </c>
      <c r="C9" s="66">
        <v>2173</v>
      </c>
      <c r="D9" s="67">
        <v>2108</v>
      </c>
      <c r="E9" s="200">
        <f t="shared" si="0"/>
        <v>4281</v>
      </c>
    </row>
    <row r="10" spans="1:5" ht="10.9" customHeight="1" x14ac:dyDescent="0.2">
      <c r="A10" s="65">
        <v>1962</v>
      </c>
      <c r="B10" s="66">
        <v>8439</v>
      </c>
      <c r="C10" s="66">
        <v>2317</v>
      </c>
      <c r="D10" s="67">
        <v>2068</v>
      </c>
      <c r="E10" s="200">
        <f t="shared" si="0"/>
        <v>4385</v>
      </c>
    </row>
    <row r="11" spans="1:5" ht="10.9" customHeight="1" x14ac:dyDescent="0.2">
      <c r="A11" s="65">
        <v>1963</v>
      </c>
      <c r="B11" s="66">
        <v>8959</v>
      </c>
      <c r="C11" s="66">
        <v>2292</v>
      </c>
      <c r="D11" s="67">
        <v>1955</v>
      </c>
      <c r="E11" s="200">
        <f t="shared" si="0"/>
        <v>4247</v>
      </c>
    </row>
    <row r="12" spans="1:5" ht="10.9" customHeight="1" x14ac:dyDescent="0.2">
      <c r="A12" s="65">
        <v>1964</v>
      </c>
      <c r="B12" s="66">
        <v>9148</v>
      </c>
      <c r="C12" s="66">
        <v>2092</v>
      </c>
      <c r="D12" s="67">
        <v>2114</v>
      </c>
      <c r="E12" s="200">
        <f t="shared" si="0"/>
        <v>4206</v>
      </c>
    </row>
    <row r="13" spans="1:5" ht="10.9" customHeight="1" x14ac:dyDescent="0.2">
      <c r="A13" s="65">
        <v>1965</v>
      </c>
      <c r="B13" s="66">
        <v>9249</v>
      </c>
      <c r="C13" s="66">
        <v>1940</v>
      </c>
      <c r="D13" s="67">
        <v>2003</v>
      </c>
      <c r="E13" s="200">
        <f t="shared" si="0"/>
        <v>3943</v>
      </c>
    </row>
    <row r="14" spans="1:5" ht="10.9" customHeight="1" x14ac:dyDescent="0.2">
      <c r="A14" s="65">
        <v>1966</v>
      </c>
      <c r="B14" s="66">
        <v>9666</v>
      </c>
      <c r="C14" s="66">
        <v>2019</v>
      </c>
      <c r="D14" s="67">
        <v>1803</v>
      </c>
      <c r="E14" s="200">
        <f t="shared" si="0"/>
        <v>3822</v>
      </c>
    </row>
    <row r="15" spans="1:5" ht="10.9" customHeight="1" x14ac:dyDescent="0.2">
      <c r="A15" s="65">
        <v>1967</v>
      </c>
      <c r="B15" s="66">
        <v>9928</v>
      </c>
      <c r="C15" s="66">
        <v>1956</v>
      </c>
      <c r="D15" s="67">
        <v>1876</v>
      </c>
      <c r="E15" s="200">
        <f t="shared" si="0"/>
        <v>3832</v>
      </c>
    </row>
    <row r="16" spans="1:5" ht="10.9" customHeight="1" x14ac:dyDescent="0.2">
      <c r="A16" s="65">
        <v>1968</v>
      </c>
      <c r="B16" s="66">
        <v>10178</v>
      </c>
      <c r="C16" s="66">
        <v>2042</v>
      </c>
      <c r="D16" s="67">
        <v>1924</v>
      </c>
      <c r="E16" s="200">
        <f t="shared" si="0"/>
        <v>3966</v>
      </c>
    </row>
    <row r="17" spans="1:5" ht="10.9" customHeight="1" x14ac:dyDescent="0.2">
      <c r="A17" s="65">
        <v>1969</v>
      </c>
      <c r="B17" s="66">
        <v>10717</v>
      </c>
      <c r="C17" s="66">
        <v>2427</v>
      </c>
      <c r="D17" s="67">
        <v>2011</v>
      </c>
      <c r="E17" s="200">
        <f t="shared" si="0"/>
        <v>4438</v>
      </c>
    </row>
    <row r="18" spans="1:5" ht="10.9" customHeight="1" x14ac:dyDescent="0.2">
      <c r="A18" s="65">
        <v>1970</v>
      </c>
      <c r="B18" s="66">
        <v>11115</v>
      </c>
      <c r="C18" s="66">
        <v>2508</v>
      </c>
      <c r="D18" s="67">
        <v>2032</v>
      </c>
      <c r="E18" s="200">
        <f t="shared" si="0"/>
        <v>4540</v>
      </c>
    </row>
    <row r="19" spans="1:5" ht="10.9" customHeight="1" x14ac:dyDescent="0.2">
      <c r="A19" s="65">
        <v>1971</v>
      </c>
      <c r="B19" s="66">
        <v>12073</v>
      </c>
      <c r="C19" s="66">
        <v>2802</v>
      </c>
      <c r="D19" s="67">
        <v>2899</v>
      </c>
      <c r="E19" s="200">
        <f t="shared" si="0"/>
        <v>5701</v>
      </c>
    </row>
    <row r="20" spans="1:5" ht="10.9" customHeight="1" x14ac:dyDescent="0.2">
      <c r="A20" s="65">
        <v>1972</v>
      </c>
      <c r="B20" s="66">
        <v>12650</v>
      </c>
      <c r="C20" s="66">
        <v>2334</v>
      </c>
      <c r="D20" s="67">
        <v>1899</v>
      </c>
      <c r="E20" s="200">
        <f t="shared" si="0"/>
        <v>4233</v>
      </c>
    </row>
    <row r="21" spans="1:5" ht="10.9" customHeight="1" x14ac:dyDescent="0.2">
      <c r="A21" s="65">
        <v>1973</v>
      </c>
      <c r="B21" s="66">
        <v>12667</v>
      </c>
      <c r="C21" s="66">
        <v>2500</v>
      </c>
      <c r="D21" s="67">
        <v>2583</v>
      </c>
      <c r="E21" s="200">
        <f t="shared" si="0"/>
        <v>5083</v>
      </c>
    </row>
    <row r="22" spans="1:5" ht="10.9" customHeight="1" x14ac:dyDescent="0.2">
      <c r="A22" s="65">
        <v>1974</v>
      </c>
      <c r="B22" s="66">
        <v>11877</v>
      </c>
      <c r="C22" s="66">
        <v>1824</v>
      </c>
      <c r="D22" s="67">
        <v>2314</v>
      </c>
      <c r="E22" s="200">
        <f t="shared" si="0"/>
        <v>4138</v>
      </c>
    </row>
    <row r="23" spans="1:5" ht="10.9" customHeight="1" x14ac:dyDescent="0.2">
      <c r="A23" s="65">
        <v>1975</v>
      </c>
      <c r="B23" s="66">
        <v>11475</v>
      </c>
      <c r="C23" s="66">
        <v>1879</v>
      </c>
      <c r="D23" s="67">
        <v>2258</v>
      </c>
      <c r="E23" s="200">
        <f t="shared" si="0"/>
        <v>4137</v>
      </c>
    </row>
    <row r="24" spans="1:5" ht="10.9" customHeight="1" x14ac:dyDescent="0.2">
      <c r="A24" s="65">
        <v>1976</v>
      </c>
      <c r="B24" s="66">
        <v>11591</v>
      </c>
      <c r="C24" s="66">
        <v>2197</v>
      </c>
      <c r="D24" s="67">
        <v>2506</v>
      </c>
      <c r="E24" s="200">
        <f t="shared" si="0"/>
        <v>4703</v>
      </c>
    </row>
    <row r="25" spans="1:5" ht="10.9" customHeight="1" x14ac:dyDescent="0.2">
      <c r="A25" s="65">
        <v>1977</v>
      </c>
      <c r="B25" s="66">
        <v>11518</v>
      </c>
      <c r="C25" s="66">
        <v>1418</v>
      </c>
      <c r="D25" s="67">
        <v>1556</v>
      </c>
      <c r="E25" s="200">
        <f t="shared" si="0"/>
        <v>2974</v>
      </c>
    </row>
    <row r="26" spans="1:5" ht="10.9" customHeight="1" x14ac:dyDescent="0.2">
      <c r="A26" s="65">
        <v>1978</v>
      </c>
      <c r="B26" s="66">
        <v>11456</v>
      </c>
      <c r="C26" s="66">
        <v>1790</v>
      </c>
      <c r="D26" s="67">
        <v>1887</v>
      </c>
      <c r="E26" s="200">
        <f t="shared" si="0"/>
        <v>3677</v>
      </c>
    </row>
    <row r="27" spans="1:5" ht="10.9" customHeight="1" x14ac:dyDescent="0.2">
      <c r="A27" s="65">
        <v>1979</v>
      </c>
      <c r="B27" s="66">
        <v>11422</v>
      </c>
      <c r="C27" s="66">
        <v>1712</v>
      </c>
      <c r="D27" s="67">
        <v>1808</v>
      </c>
      <c r="E27" s="200">
        <f t="shared" si="0"/>
        <v>3520</v>
      </c>
    </row>
    <row r="28" spans="1:5" ht="10.9" customHeight="1" x14ac:dyDescent="0.2">
      <c r="A28" s="65">
        <v>1980</v>
      </c>
      <c r="B28" s="66">
        <v>11403</v>
      </c>
      <c r="C28" s="66">
        <v>2139</v>
      </c>
      <c r="D28" s="67">
        <v>2223</v>
      </c>
      <c r="E28" s="200">
        <f t="shared" si="0"/>
        <v>4362</v>
      </c>
    </row>
    <row r="29" spans="1:5" ht="10.9" customHeight="1" x14ac:dyDescent="0.2">
      <c r="A29" s="65">
        <v>1981</v>
      </c>
      <c r="B29" s="66">
        <v>11551</v>
      </c>
      <c r="C29" s="66">
        <v>1932</v>
      </c>
      <c r="D29" s="67">
        <v>1843</v>
      </c>
      <c r="E29" s="200">
        <f t="shared" si="0"/>
        <v>3775</v>
      </c>
    </row>
    <row r="30" spans="1:5" ht="10.9" customHeight="1" x14ac:dyDescent="0.2">
      <c r="A30" s="65">
        <v>1982</v>
      </c>
      <c r="B30" s="66">
        <v>11412</v>
      </c>
      <c r="C30" s="66">
        <v>1696</v>
      </c>
      <c r="D30" s="67">
        <v>1872</v>
      </c>
      <c r="E30" s="200">
        <f t="shared" si="0"/>
        <v>3568</v>
      </c>
    </row>
    <row r="31" spans="1:5" ht="10.9" customHeight="1" x14ac:dyDescent="0.2">
      <c r="A31" s="65">
        <v>1983</v>
      </c>
      <c r="B31" s="66">
        <v>11381</v>
      </c>
      <c r="C31" s="66">
        <v>1621</v>
      </c>
      <c r="D31" s="67">
        <v>1706</v>
      </c>
      <c r="E31" s="200">
        <f t="shared" si="0"/>
        <v>3327</v>
      </c>
    </row>
    <row r="32" spans="1:5" ht="10.9" customHeight="1" x14ac:dyDescent="0.2">
      <c r="A32" s="65">
        <v>1984</v>
      </c>
      <c r="B32" s="66">
        <v>11618</v>
      </c>
      <c r="C32" s="66">
        <v>1936</v>
      </c>
      <c r="D32" s="67">
        <v>1720</v>
      </c>
      <c r="E32" s="200">
        <f t="shared" si="0"/>
        <v>3656</v>
      </c>
    </row>
    <row r="33" spans="1:5" ht="10.9" customHeight="1" x14ac:dyDescent="0.2">
      <c r="A33" s="65">
        <v>1985</v>
      </c>
      <c r="B33" s="66">
        <v>11760</v>
      </c>
      <c r="C33" s="66">
        <v>1764</v>
      </c>
      <c r="D33" s="67">
        <v>1690</v>
      </c>
      <c r="E33" s="200">
        <f t="shared" si="0"/>
        <v>3454</v>
      </c>
    </row>
    <row r="34" spans="1:5" ht="10.9" customHeight="1" x14ac:dyDescent="0.2">
      <c r="A34" s="65">
        <v>1986</v>
      </c>
      <c r="B34" s="66">
        <v>11723</v>
      </c>
      <c r="C34" s="66">
        <v>1683</v>
      </c>
      <c r="D34" s="67">
        <v>1757</v>
      </c>
      <c r="E34" s="200">
        <f t="shared" si="0"/>
        <v>3440</v>
      </c>
    </row>
    <row r="35" spans="1:5" ht="10.9" customHeight="1" x14ac:dyDescent="0.2">
      <c r="A35" s="65">
        <v>1987</v>
      </c>
      <c r="B35" s="66">
        <v>11750</v>
      </c>
      <c r="C35" s="66">
        <v>1755</v>
      </c>
      <c r="D35" s="67">
        <v>1774</v>
      </c>
      <c r="E35" s="200">
        <f t="shared" si="0"/>
        <v>3529</v>
      </c>
    </row>
    <row r="36" spans="1:5" ht="10.9" customHeight="1" x14ac:dyDescent="0.2">
      <c r="A36" s="65">
        <v>1988</v>
      </c>
      <c r="B36" s="66">
        <v>11730</v>
      </c>
      <c r="C36" s="66">
        <v>1950</v>
      </c>
      <c r="D36" s="67">
        <v>2003</v>
      </c>
      <c r="E36" s="200">
        <f t="shared" si="0"/>
        <v>3953</v>
      </c>
    </row>
    <row r="37" spans="1:5" ht="10.9" customHeight="1" x14ac:dyDescent="0.2">
      <c r="A37" s="65">
        <v>1989</v>
      </c>
      <c r="B37" s="66">
        <v>11725</v>
      </c>
      <c r="C37" s="66">
        <v>1969</v>
      </c>
      <c r="D37" s="67">
        <v>1947</v>
      </c>
      <c r="E37" s="200">
        <f t="shared" si="0"/>
        <v>3916</v>
      </c>
    </row>
    <row r="38" spans="1:5" ht="10.9" customHeight="1" x14ac:dyDescent="0.2">
      <c r="A38" s="65">
        <v>1990</v>
      </c>
      <c r="B38" s="66">
        <v>11942</v>
      </c>
      <c r="C38" s="66">
        <v>2194</v>
      </c>
      <c r="D38" s="67">
        <v>1993</v>
      </c>
      <c r="E38" s="200">
        <f t="shared" si="0"/>
        <v>4187</v>
      </c>
    </row>
    <row r="39" spans="1:5" ht="10.9" customHeight="1" x14ac:dyDescent="0.2">
      <c r="A39" s="65">
        <v>1991</v>
      </c>
      <c r="B39" s="66">
        <v>12286</v>
      </c>
      <c r="C39" s="66">
        <v>2142</v>
      </c>
      <c r="D39" s="67">
        <v>1794</v>
      </c>
      <c r="E39" s="200">
        <f t="shared" si="0"/>
        <v>3936</v>
      </c>
    </row>
    <row r="40" spans="1:5" ht="10.9" customHeight="1" x14ac:dyDescent="0.2">
      <c r="A40" s="65">
        <v>1992</v>
      </c>
      <c r="B40" s="66">
        <v>12270</v>
      </c>
      <c r="C40" s="66">
        <v>1924</v>
      </c>
      <c r="D40" s="67">
        <v>1995</v>
      </c>
      <c r="E40" s="200">
        <f t="shared" si="0"/>
        <v>3919</v>
      </c>
    </row>
    <row r="41" spans="1:5" ht="10.9" customHeight="1" x14ac:dyDescent="0.2">
      <c r="A41" s="65">
        <v>1993</v>
      </c>
      <c r="B41" s="66">
        <v>12183</v>
      </c>
      <c r="C41" s="66">
        <v>1743</v>
      </c>
      <c r="D41" s="67">
        <v>1825</v>
      </c>
      <c r="E41" s="200">
        <f t="shared" si="0"/>
        <v>3568</v>
      </c>
    </row>
    <row r="42" spans="1:5" ht="10.9" customHeight="1" x14ac:dyDescent="0.2">
      <c r="A42" s="65">
        <v>1994</v>
      </c>
      <c r="B42" s="66">
        <v>11714</v>
      </c>
      <c r="C42" s="66">
        <v>1737</v>
      </c>
      <c r="D42" s="67">
        <v>1768</v>
      </c>
      <c r="E42" s="200">
        <f t="shared" si="0"/>
        <v>3505</v>
      </c>
    </row>
    <row r="43" spans="1:5" ht="10.9" customHeight="1" x14ac:dyDescent="0.2">
      <c r="A43" s="65">
        <v>1995</v>
      </c>
      <c r="B43" s="66">
        <v>11677</v>
      </c>
      <c r="C43" s="66">
        <v>1746</v>
      </c>
      <c r="D43" s="67">
        <v>1878</v>
      </c>
      <c r="E43" s="200">
        <f t="shared" si="0"/>
        <v>3624</v>
      </c>
    </row>
    <row r="44" spans="1:5" ht="10.9" customHeight="1" x14ac:dyDescent="0.2">
      <c r="A44" s="68">
        <v>1996</v>
      </c>
      <c r="B44" s="200">
        <v>11406</v>
      </c>
      <c r="C44" s="200">
        <v>1680</v>
      </c>
      <c r="D44" s="200">
        <v>1885</v>
      </c>
      <c r="E44" s="200">
        <f t="shared" si="0"/>
        <v>3565</v>
      </c>
    </row>
    <row r="45" spans="1:5" ht="10.9" customHeight="1" x14ac:dyDescent="0.2">
      <c r="A45" s="68">
        <v>1997</v>
      </c>
      <c r="B45" s="200">
        <v>11437</v>
      </c>
      <c r="C45" s="200">
        <v>1453</v>
      </c>
      <c r="D45" s="200">
        <v>1590</v>
      </c>
      <c r="E45" s="200">
        <f t="shared" si="0"/>
        <v>3043</v>
      </c>
    </row>
    <row r="46" spans="1:5" ht="10.9" customHeight="1" x14ac:dyDescent="0.2">
      <c r="A46" s="259">
        <v>1998</v>
      </c>
      <c r="B46" s="260">
        <v>11480</v>
      </c>
      <c r="C46" s="260">
        <v>1604</v>
      </c>
      <c r="D46" s="260">
        <v>1373</v>
      </c>
      <c r="E46" s="200">
        <f t="shared" si="0"/>
        <v>2977</v>
      </c>
    </row>
    <row r="47" spans="1:5" ht="10.9" customHeight="1" x14ac:dyDescent="0.2">
      <c r="A47" s="259">
        <v>1999</v>
      </c>
      <c r="B47" s="260">
        <v>11816</v>
      </c>
      <c r="C47" s="260">
        <v>1792</v>
      </c>
      <c r="D47" s="260">
        <v>1513</v>
      </c>
      <c r="E47" s="200">
        <f t="shared" si="0"/>
        <v>3305</v>
      </c>
    </row>
    <row r="48" spans="1:5" ht="10.9" customHeight="1" x14ac:dyDescent="0.2">
      <c r="A48" s="259">
        <v>2000</v>
      </c>
      <c r="B48" s="260">
        <v>12174</v>
      </c>
      <c r="C48" s="260">
        <v>1744</v>
      </c>
      <c r="D48" s="260">
        <v>1429</v>
      </c>
      <c r="E48" s="200">
        <f t="shared" si="0"/>
        <v>3173</v>
      </c>
    </row>
    <row r="49" spans="1:5" ht="10.9" customHeight="1" x14ac:dyDescent="0.2">
      <c r="A49" s="638">
        <v>2001</v>
      </c>
      <c r="B49" s="639">
        <v>12368</v>
      </c>
      <c r="C49" s="639">
        <v>1683</v>
      </c>
      <c r="D49" s="639">
        <v>1464</v>
      </c>
      <c r="E49" s="200">
        <f t="shared" si="0"/>
        <v>3147</v>
      </c>
    </row>
    <row r="50" spans="1:5" ht="11.1" customHeight="1" x14ac:dyDescent="0.2">
      <c r="A50" s="259">
        <v>2002</v>
      </c>
      <c r="B50" s="260">
        <v>12716</v>
      </c>
      <c r="C50" s="260">
        <v>1733</v>
      </c>
      <c r="D50" s="260">
        <v>1372</v>
      </c>
      <c r="E50" s="200">
        <f t="shared" si="0"/>
        <v>3105</v>
      </c>
    </row>
    <row r="51" spans="1:5" ht="11.1" customHeight="1" x14ac:dyDescent="0.2">
      <c r="A51" s="259">
        <v>2003</v>
      </c>
      <c r="B51" s="260">
        <v>13128</v>
      </c>
      <c r="C51" s="260">
        <v>1268</v>
      </c>
      <c r="D51" s="260">
        <v>1056</v>
      </c>
      <c r="E51" s="200">
        <f t="shared" si="0"/>
        <v>2324</v>
      </c>
    </row>
    <row r="52" spans="1:5" ht="11.1" customHeight="1" x14ac:dyDescent="0.2">
      <c r="A52" s="138"/>
      <c r="B52" s="719"/>
      <c r="C52" s="719"/>
      <c r="D52" s="719"/>
      <c r="E52" s="719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C725E-FEF4-46F0-80EF-7D5D22179DAE}">
  <dimension ref="A17:W57"/>
  <sheetViews>
    <sheetView workbookViewId="0">
      <selection activeCell="S34" sqref="S34"/>
    </sheetView>
  </sheetViews>
  <sheetFormatPr baseColWidth="10" defaultRowHeight="12.75" x14ac:dyDescent="0.2"/>
  <cols>
    <col min="1" max="1" width="9.28515625" customWidth="1"/>
    <col min="2" max="2" width="7.7109375" customWidth="1"/>
    <col min="3" max="3" width="7.85546875" customWidth="1"/>
    <col min="4" max="4" width="7.7109375" customWidth="1"/>
    <col min="5" max="5" width="2.85546875" customWidth="1"/>
    <col min="6" max="7" width="5" customWidth="1"/>
    <col min="8" max="8" width="2.85546875" customWidth="1"/>
    <col min="9" max="10" width="7.7109375" customWidth="1"/>
    <col min="11" max="11" width="2.85546875" customWidth="1"/>
    <col min="12" max="12" width="5.140625" customWidth="1"/>
    <col min="13" max="13" width="5" customWidth="1"/>
    <col min="14" max="14" width="2.85546875" customWidth="1"/>
    <col min="15" max="15" width="7.7109375" customWidth="1"/>
    <col min="16" max="16" width="5.28515625" customWidth="1"/>
    <col min="17" max="17" width="7.85546875" customWidth="1"/>
  </cols>
  <sheetData>
    <row r="17" spans="1:23" ht="9.75" customHeight="1" x14ac:dyDescent="0.2"/>
    <row r="18" spans="1:23" ht="15" customHeight="1" x14ac:dyDescent="0.2">
      <c r="A18" s="13"/>
    </row>
    <row r="19" spans="1:23" ht="15" customHeight="1" x14ac:dyDescent="0.2">
      <c r="K19" s="8"/>
      <c r="L19" s="8"/>
      <c r="M19" s="8"/>
      <c r="N19" s="8"/>
      <c r="O19" s="8"/>
    </row>
    <row r="20" spans="1:23" s="47" customFormat="1" ht="15" customHeight="1" x14ac:dyDescent="0.2">
      <c r="A20" s="393"/>
      <c r="B20" s="412"/>
      <c r="C20" s="425" t="s">
        <v>413</v>
      </c>
      <c r="D20" s="425"/>
      <c r="E20" s="425"/>
      <c r="F20" s="424"/>
      <c r="G20" s="880" t="s">
        <v>414</v>
      </c>
      <c r="H20" s="425"/>
      <c r="I20" s="425"/>
      <c r="J20" s="424"/>
      <c r="K20" s="882"/>
      <c r="L20" s="382" t="s">
        <v>433</v>
      </c>
      <c r="M20" s="434"/>
      <c r="N20" s="434"/>
      <c r="O20" s="434"/>
      <c r="P20" s="193"/>
      <c r="Q20" s="6"/>
      <c r="R20"/>
      <c r="S20"/>
      <c r="T20"/>
      <c r="U20"/>
      <c r="V20"/>
      <c r="W20"/>
    </row>
    <row r="21" spans="1:23" s="47" customFormat="1" ht="15" customHeight="1" x14ac:dyDescent="0.2">
      <c r="A21" s="372" t="s">
        <v>434</v>
      </c>
      <c r="B21" s="373"/>
      <c r="C21" s="478" t="s">
        <v>381</v>
      </c>
      <c r="D21" s="426" t="s">
        <v>380</v>
      </c>
      <c r="E21" s="397" t="s">
        <v>39</v>
      </c>
      <c r="F21" s="427"/>
      <c r="G21" s="877" t="s">
        <v>381</v>
      </c>
      <c r="H21" s="437"/>
      <c r="I21" s="426" t="s">
        <v>380</v>
      </c>
      <c r="J21" s="428" t="s">
        <v>39</v>
      </c>
      <c r="K21" s="877" t="s">
        <v>381</v>
      </c>
      <c r="L21" s="425"/>
      <c r="M21" s="397" t="s">
        <v>380</v>
      </c>
      <c r="N21" s="442"/>
      <c r="O21" s="478" t="s">
        <v>39</v>
      </c>
      <c r="P21" s="193"/>
      <c r="Q21" s="6"/>
      <c r="R21"/>
      <c r="S21"/>
      <c r="T21"/>
      <c r="U21"/>
      <c r="V21"/>
      <c r="W21"/>
    </row>
    <row r="22" spans="1:23" s="47" customFormat="1" ht="15" customHeight="1" x14ac:dyDescent="0.2">
      <c r="A22" s="50" t="s">
        <v>435</v>
      </c>
      <c r="B22" s="77"/>
      <c r="C22" s="889">
        <v>251</v>
      </c>
      <c r="D22" s="60">
        <v>255</v>
      </c>
      <c r="E22" s="172">
        <v>506</v>
      </c>
      <c r="F22" s="180"/>
      <c r="G22" s="245">
        <v>276</v>
      </c>
      <c r="H22" s="181"/>
      <c r="I22" s="60">
        <v>251</v>
      </c>
      <c r="J22" s="179">
        <v>527</v>
      </c>
      <c r="K22" s="881"/>
      <c r="L22" s="6">
        <v>-25</v>
      </c>
      <c r="M22" s="193"/>
      <c r="N22" s="49">
        <v>4</v>
      </c>
      <c r="O22" s="6">
        <v>-21</v>
      </c>
      <c r="P22" s="193"/>
      <c r="Q22" s="6"/>
      <c r="R22"/>
      <c r="S22"/>
      <c r="T22"/>
      <c r="U22"/>
      <c r="V22"/>
      <c r="W22"/>
    </row>
    <row r="23" spans="1:23" s="47" customFormat="1" ht="15" customHeight="1" x14ac:dyDescent="0.2">
      <c r="A23" s="43" t="s">
        <v>436</v>
      </c>
      <c r="B23" s="57"/>
      <c r="C23" s="890">
        <v>64</v>
      </c>
      <c r="D23" s="61">
        <v>60</v>
      </c>
      <c r="E23" s="172">
        <v>124</v>
      </c>
      <c r="F23" s="182"/>
      <c r="G23" s="878">
        <v>41</v>
      </c>
      <c r="H23" s="170"/>
      <c r="I23" s="61">
        <v>52</v>
      </c>
      <c r="J23" s="179">
        <v>93</v>
      </c>
      <c r="K23" s="888"/>
      <c r="L23" s="293">
        <v>23</v>
      </c>
      <c r="M23" s="262"/>
      <c r="N23" s="342">
        <v>8</v>
      </c>
      <c r="O23" s="293">
        <v>31</v>
      </c>
      <c r="P23" s="193"/>
      <c r="Q23" s="6"/>
      <c r="R23"/>
      <c r="S23"/>
      <c r="T23"/>
      <c r="U23"/>
      <c r="V23"/>
      <c r="W23"/>
    </row>
    <row r="24" spans="1:23" s="47" customFormat="1" ht="15" customHeight="1" thickBot="1" x14ac:dyDescent="0.25">
      <c r="A24" s="43" t="s">
        <v>437</v>
      </c>
      <c r="B24" s="57"/>
      <c r="C24" s="891">
        <v>19</v>
      </c>
      <c r="D24" s="210">
        <v>15</v>
      </c>
      <c r="E24" s="213">
        <v>34</v>
      </c>
      <c r="F24" s="211"/>
      <c r="G24" s="879">
        <v>36</v>
      </c>
      <c r="H24" s="171"/>
      <c r="I24" s="210">
        <v>24</v>
      </c>
      <c r="J24" s="212">
        <v>60</v>
      </c>
      <c r="K24" s="881"/>
      <c r="L24" s="6">
        <v>-17</v>
      </c>
      <c r="M24" s="193"/>
      <c r="N24" s="49">
        <v>-9</v>
      </c>
      <c r="O24" s="6">
        <v>-26</v>
      </c>
      <c r="P24" s="193"/>
      <c r="Q24" s="6"/>
      <c r="R24"/>
      <c r="S24"/>
      <c r="T24"/>
      <c r="U24"/>
      <c r="V24"/>
      <c r="W24"/>
    </row>
    <row r="25" spans="1:23" s="47" customFormat="1" ht="15" customHeight="1" thickBot="1" x14ac:dyDescent="0.25">
      <c r="A25" s="43" t="s">
        <v>438</v>
      </c>
      <c r="B25" s="21"/>
      <c r="C25" s="892">
        <f>SUM(C22:C24)</f>
        <v>334</v>
      </c>
      <c r="D25" s="893">
        <f>SUM(D22:D24)</f>
        <v>330</v>
      </c>
      <c r="E25" s="894">
        <f>SUM(E22:E24)</f>
        <v>664</v>
      </c>
      <c r="F25" s="895"/>
      <c r="G25" s="879">
        <f>SUM(G22:G24)</f>
        <v>353</v>
      </c>
      <c r="H25" s="171"/>
      <c r="I25" s="210">
        <f>SUM(I22:I24)</f>
        <v>327</v>
      </c>
      <c r="J25" s="212">
        <f>SUM(J22:J24)</f>
        <v>680</v>
      </c>
      <c r="K25" s="883"/>
      <c r="L25" s="884">
        <v>-19</v>
      </c>
      <c r="M25" s="886"/>
      <c r="N25" s="887">
        <v>3</v>
      </c>
      <c r="O25" s="885">
        <v>-16</v>
      </c>
      <c r="P25"/>
      <c r="Q25"/>
      <c r="R25"/>
      <c r="S25"/>
      <c r="T25"/>
      <c r="U25"/>
      <c r="V25"/>
      <c r="W25"/>
    </row>
    <row r="26" spans="1:23" ht="15" customHeight="1" x14ac:dyDescent="0.2">
      <c r="A26" s="42"/>
      <c r="B26" s="42"/>
      <c r="C26" s="123"/>
      <c r="D26" s="123"/>
      <c r="E26" s="175"/>
      <c r="F26" s="176"/>
      <c r="G26" s="175"/>
      <c r="H26" s="176"/>
      <c r="I26" s="123"/>
      <c r="J26" s="123"/>
      <c r="K26" s="175"/>
      <c r="L26" s="176"/>
      <c r="M26" s="175"/>
      <c r="N26" s="176"/>
      <c r="O26" s="123"/>
    </row>
    <row r="27" spans="1:23" ht="15" customHeight="1" x14ac:dyDescent="0.2"/>
    <row r="28" spans="1:23" ht="15" customHeight="1" x14ac:dyDescent="0.2"/>
    <row r="29" spans="1:23" ht="15" customHeight="1" x14ac:dyDescent="0.2"/>
    <row r="30" spans="1:23" ht="15" customHeight="1" x14ac:dyDescent="0.2"/>
    <row r="31" spans="1:23" ht="15" customHeight="1" x14ac:dyDescent="0.2"/>
    <row r="32" spans="1:23" ht="15" customHeight="1" x14ac:dyDescent="0.2"/>
    <row r="33" spans="1:23" ht="15" customHeight="1" x14ac:dyDescent="0.2"/>
    <row r="34" spans="1:23" ht="15" customHeight="1" x14ac:dyDescent="0.2"/>
    <row r="35" spans="1:23" ht="15" customHeight="1" x14ac:dyDescent="0.2"/>
    <row r="36" spans="1:23" s="47" customFormat="1" ht="15" customHeight="1" x14ac:dyDescent="0.2">
      <c r="A36"/>
      <c r="B36"/>
      <c r="C36"/>
      <c r="D36"/>
      <c r="E36"/>
      <c r="F36"/>
      <c r="G36"/>
      <c r="H36"/>
      <c r="I36"/>
      <c r="J36"/>
      <c r="K36"/>
      <c r="P36"/>
      <c r="Q36"/>
      <c r="R36"/>
      <c r="S36"/>
      <c r="T36"/>
      <c r="U36"/>
      <c r="V36"/>
      <c r="W36"/>
    </row>
    <row r="37" spans="1:23" s="47" customFormat="1" ht="15" customHeight="1" x14ac:dyDescent="0.2">
      <c r="A37"/>
      <c r="B37"/>
      <c r="C37"/>
      <c r="D37"/>
      <c r="E37"/>
      <c r="F37"/>
      <c r="G37"/>
      <c r="H37"/>
      <c r="I37"/>
      <c r="J37"/>
      <c r="K37"/>
      <c r="P37"/>
      <c r="Q37"/>
      <c r="R37"/>
      <c r="S37"/>
      <c r="T37"/>
      <c r="U37"/>
      <c r="V37"/>
      <c r="W37"/>
    </row>
    <row r="38" spans="1:23" s="47" customFormat="1" ht="15" customHeight="1" x14ac:dyDescent="0.2">
      <c r="A38"/>
      <c r="B38"/>
      <c r="C38"/>
      <c r="D38"/>
      <c r="E38"/>
      <c r="F38"/>
      <c r="G38"/>
      <c r="H38"/>
      <c r="I38"/>
      <c r="J38"/>
      <c r="K38"/>
      <c r="P38"/>
      <c r="Q38"/>
      <c r="R38"/>
      <c r="S38"/>
      <c r="T38"/>
      <c r="U38"/>
      <c r="V38"/>
      <c r="W38"/>
    </row>
    <row r="39" spans="1:23" ht="15" customHeight="1" x14ac:dyDescent="0.2"/>
    <row r="40" spans="1:23" ht="15" customHeight="1" x14ac:dyDescent="0.2"/>
    <row r="41" spans="1:23" ht="15" customHeight="1" x14ac:dyDescent="0.2">
      <c r="A41" s="393" t="s">
        <v>439</v>
      </c>
      <c r="B41" s="394"/>
      <c r="C41" s="394"/>
      <c r="D41" s="430">
        <v>37621</v>
      </c>
      <c r="E41" s="424"/>
      <c r="F41" s="431">
        <v>37986</v>
      </c>
      <c r="G41" s="425"/>
      <c r="H41" s="403"/>
      <c r="I41" s="425"/>
      <c r="J41" s="432"/>
      <c r="K41" s="432"/>
      <c r="L41" s="403"/>
      <c r="M41" s="403"/>
      <c r="N41" s="404"/>
      <c r="O41" s="398"/>
    </row>
    <row r="42" spans="1:23" s="47" customFormat="1" ht="15" customHeight="1" x14ac:dyDescent="0.2">
      <c r="A42" s="433"/>
      <c r="B42" s="434"/>
      <c r="C42" s="435"/>
      <c r="D42" s="436" t="s">
        <v>39</v>
      </c>
      <c r="E42" s="427"/>
      <c r="F42" s="437" t="s">
        <v>39</v>
      </c>
      <c r="G42" s="438"/>
      <c r="H42" s="437" t="s">
        <v>440</v>
      </c>
      <c r="I42" s="438"/>
      <c r="J42" s="437" t="s">
        <v>441</v>
      </c>
      <c r="K42" s="438"/>
      <c r="L42" s="438" t="s">
        <v>442</v>
      </c>
      <c r="M42" s="438"/>
      <c r="N42" s="438" t="s">
        <v>443</v>
      </c>
      <c r="O42" s="438"/>
      <c r="P42"/>
      <c r="Q42"/>
      <c r="R42"/>
      <c r="S42"/>
      <c r="T42"/>
      <c r="U42"/>
      <c r="V42"/>
      <c r="W42"/>
    </row>
    <row r="43" spans="1:23" s="47" customFormat="1" ht="15" customHeight="1" x14ac:dyDescent="0.2">
      <c r="A43" s="372"/>
      <c r="B43" s="382"/>
      <c r="C43" s="382"/>
      <c r="D43" s="422"/>
      <c r="E43" s="439"/>
      <c r="F43" s="384"/>
      <c r="G43" s="385"/>
      <c r="H43" s="440"/>
      <c r="I43" s="373"/>
      <c r="J43" s="440"/>
      <c r="K43" s="441"/>
      <c r="L43" s="440"/>
      <c r="M43" s="441"/>
      <c r="N43" s="385" t="s">
        <v>444</v>
      </c>
      <c r="O43" s="385"/>
      <c r="P43"/>
      <c r="Q43"/>
      <c r="R43"/>
      <c r="S43"/>
      <c r="T43"/>
      <c r="U43"/>
      <c r="V43"/>
      <c r="W43"/>
    </row>
    <row r="44" spans="1:23" s="47" customFormat="1" ht="15" customHeight="1" x14ac:dyDescent="0.2">
      <c r="A44" s="43" t="s">
        <v>445</v>
      </c>
      <c r="B44" s="21"/>
      <c r="C44" s="21"/>
      <c r="D44" s="173">
        <v>7854</v>
      </c>
      <c r="E44" s="178"/>
      <c r="F44" s="173">
        <v>7859</v>
      </c>
      <c r="G44" s="174"/>
      <c r="H44" s="206"/>
      <c r="I44" s="207"/>
      <c r="J44" s="208"/>
      <c r="K44" s="207"/>
      <c r="L44" s="208"/>
      <c r="M44" s="207"/>
      <c r="N44" s="208"/>
      <c r="O44" s="209"/>
      <c r="P44"/>
      <c r="Q44"/>
      <c r="R44"/>
      <c r="S44"/>
      <c r="T44"/>
      <c r="U44"/>
      <c r="V44"/>
      <c r="W44"/>
    </row>
    <row r="45" spans="1:23" s="47" customFormat="1" ht="15" customHeight="1" x14ac:dyDescent="0.2">
      <c r="A45" s="43" t="s">
        <v>446</v>
      </c>
      <c r="B45" s="21"/>
      <c r="C45" s="21"/>
      <c r="D45" s="173">
        <v>4862</v>
      </c>
      <c r="E45" s="178"/>
      <c r="F45" s="173">
        <v>5269</v>
      </c>
      <c r="G45" s="174"/>
      <c r="H45" s="201"/>
      <c r="I45" s="174"/>
      <c r="J45" s="173"/>
      <c r="K45" s="174"/>
      <c r="L45" s="173"/>
      <c r="M45" s="174"/>
      <c r="N45" s="173"/>
      <c r="O45" s="177"/>
      <c r="P45"/>
      <c r="Q45"/>
      <c r="R45"/>
      <c r="S45"/>
      <c r="T45"/>
      <c r="U45"/>
      <c r="V45"/>
      <c r="W45"/>
    </row>
    <row r="46" spans="1:23" s="47" customFormat="1" ht="15" customHeight="1" thickBot="1" x14ac:dyDescent="0.25">
      <c r="A46" s="43" t="s">
        <v>447</v>
      </c>
      <c r="B46" s="21"/>
      <c r="C46" s="21"/>
      <c r="D46" s="202">
        <v>12716</v>
      </c>
      <c r="E46" s="203"/>
      <c r="F46" s="202">
        <v>13128</v>
      </c>
      <c r="G46" s="204"/>
      <c r="H46" s="202">
        <v>3292</v>
      </c>
      <c r="I46" s="204"/>
      <c r="J46" s="202">
        <v>4250</v>
      </c>
      <c r="K46" s="204"/>
      <c r="L46" s="202">
        <v>7</v>
      </c>
      <c r="M46" s="204"/>
      <c r="N46" s="202">
        <v>5579</v>
      </c>
      <c r="O46" s="205"/>
      <c r="P46"/>
      <c r="Q46"/>
      <c r="R46"/>
      <c r="S46"/>
      <c r="T46"/>
      <c r="U46"/>
      <c r="V46"/>
      <c r="W46"/>
    </row>
    <row r="47" spans="1:23" s="47" customFormat="1" ht="15" customHeight="1" x14ac:dyDescent="0.2">
      <c r="A47" s="43" t="s">
        <v>532</v>
      </c>
      <c r="B47" s="21"/>
      <c r="C47" s="21"/>
      <c r="D47" s="173"/>
      <c r="E47" s="178"/>
      <c r="F47" s="173"/>
      <c r="G47" s="174"/>
      <c r="H47" s="206"/>
      <c r="I47" s="207"/>
      <c r="J47" s="208"/>
      <c r="K47" s="207"/>
      <c r="L47" s="208"/>
      <c r="M47" s="207"/>
      <c r="N47" s="208"/>
      <c r="O47" s="209"/>
      <c r="P47"/>
      <c r="Q47"/>
      <c r="R47"/>
      <c r="S47"/>
      <c r="T47"/>
      <c r="U47"/>
      <c r="V47"/>
      <c r="W47"/>
    </row>
    <row r="48" spans="1:23" s="47" customFormat="1" ht="15" customHeight="1" x14ac:dyDescent="0.2">
      <c r="A48" s="71" t="s">
        <v>533</v>
      </c>
      <c r="B48" s="72"/>
      <c r="C48" s="21"/>
      <c r="D48" s="173">
        <v>171</v>
      </c>
      <c r="E48" s="178"/>
      <c r="F48" s="173">
        <v>172</v>
      </c>
      <c r="G48" s="174"/>
      <c r="H48" s="206"/>
      <c r="I48" s="207"/>
      <c r="J48" s="208"/>
      <c r="K48" s="207"/>
      <c r="L48" s="208"/>
      <c r="M48" s="207"/>
      <c r="N48" s="208"/>
      <c r="O48" s="209"/>
      <c r="P48"/>
      <c r="Q48"/>
      <c r="R48"/>
      <c r="S48"/>
      <c r="T48"/>
      <c r="U48"/>
      <c r="V48"/>
      <c r="W48"/>
    </row>
    <row r="49" spans="1:23" s="47" customFormat="1" ht="15" customHeight="1" x14ac:dyDescent="0.2">
      <c r="A49" s="71" t="s">
        <v>534</v>
      </c>
      <c r="B49" s="72"/>
      <c r="C49" s="21"/>
      <c r="D49" s="173">
        <v>90</v>
      </c>
      <c r="E49" s="178"/>
      <c r="F49" s="173">
        <v>72</v>
      </c>
      <c r="G49" s="174"/>
      <c r="H49" s="201"/>
      <c r="I49" s="174"/>
      <c r="J49" s="173"/>
      <c r="K49" s="174"/>
      <c r="L49" s="173"/>
      <c r="M49" s="174"/>
      <c r="N49" s="173"/>
      <c r="O49" s="177"/>
      <c r="P49"/>
      <c r="Q49"/>
      <c r="R49"/>
      <c r="S49"/>
      <c r="T49"/>
      <c r="U49"/>
      <c r="V49"/>
      <c r="W49"/>
    </row>
    <row r="50" spans="1:23" s="47" customFormat="1" ht="1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</row>
    <row r="51" spans="1:23" s="47" customFormat="1" ht="1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</row>
    <row r="52" spans="1:23" ht="15" customHeight="1" x14ac:dyDescent="0.2"/>
    <row r="53" spans="1:23" ht="15" customHeight="1" x14ac:dyDescent="0.2"/>
    <row r="54" spans="1:23" ht="15" customHeight="1" x14ac:dyDescent="0.2"/>
    <row r="55" spans="1:23" ht="15" customHeight="1" x14ac:dyDescent="0.2"/>
    <row r="56" spans="1:23" ht="15" customHeight="1" x14ac:dyDescent="0.2"/>
    <row r="57" spans="1:23" ht="1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A6B30-8B89-4EEC-9864-B162BF47E22B}">
  <dimension ref="B1:AF55"/>
  <sheetViews>
    <sheetView topLeftCell="A7" workbookViewId="0">
      <selection activeCell="AN24" sqref="AN24"/>
    </sheetView>
  </sheetViews>
  <sheetFormatPr baseColWidth="10" defaultRowHeight="12.75" x14ac:dyDescent="0.2"/>
  <cols>
    <col min="1" max="37" width="2.7109375" customWidth="1"/>
  </cols>
  <sheetData>
    <row r="1" spans="2:26" ht="15.75" x14ac:dyDescent="0.25">
      <c r="M1" s="164"/>
    </row>
    <row r="3" spans="2:26" x14ac:dyDescent="0.2">
      <c r="Z3" t="s">
        <v>6</v>
      </c>
    </row>
    <row r="4" spans="2:26" x14ac:dyDescent="0.2">
      <c r="Z4" t="s">
        <v>7</v>
      </c>
    </row>
    <row r="5" spans="2:26" x14ac:dyDescent="0.2">
      <c r="B5" s="234" t="s">
        <v>8</v>
      </c>
      <c r="Z5" t="s">
        <v>9</v>
      </c>
    </row>
    <row r="6" spans="2:26" x14ac:dyDescent="0.2">
      <c r="B6" s="234"/>
      <c r="Z6" t="s">
        <v>10</v>
      </c>
    </row>
    <row r="7" spans="2:26" x14ac:dyDescent="0.2">
      <c r="B7" s="234"/>
      <c r="Z7" t="s">
        <v>11</v>
      </c>
    </row>
    <row r="8" spans="2:26" ht="8.1" customHeight="1" x14ac:dyDescent="0.2">
      <c r="B8" s="234"/>
    </row>
    <row r="9" spans="2:26" x14ac:dyDescent="0.2">
      <c r="B9" s="234"/>
    </row>
    <row r="10" spans="2:26" x14ac:dyDescent="0.2">
      <c r="B10" s="234"/>
    </row>
    <row r="11" spans="2:26" x14ac:dyDescent="0.2">
      <c r="B11" s="234" t="s">
        <v>565</v>
      </c>
    </row>
    <row r="12" spans="2:26" x14ac:dyDescent="0.2">
      <c r="B12" s="234" t="s">
        <v>569</v>
      </c>
    </row>
    <row r="13" spans="2:26" x14ac:dyDescent="0.2">
      <c r="B13" s="234"/>
    </row>
    <row r="14" spans="2:26" ht="8.1" customHeight="1" x14ac:dyDescent="0.2">
      <c r="B14" s="234"/>
    </row>
    <row r="15" spans="2:26" x14ac:dyDescent="0.2">
      <c r="B15" s="234"/>
    </row>
    <row r="16" spans="2:26" x14ac:dyDescent="0.2">
      <c r="B16" s="234"/>
    </row>
    <row r="17" spans="2:32" x14ac:dyDescent="0.2">
      <c r="B17" s="235" t="s">
        <v>12</v>
      </c>
    </row>
    <row r="18" spans="2:32" x14ac:dyDescent="0.2">
      <c r="B18" s="234"/>
    </row>
    <row r="19" spans="2:32" x14ac:dyDescent="0.2">
      <c r="B19" s="234"/>
    </row>
    <row r="20" spans="2:32" ht="8.1" customHeight="1" x14ac:dyDescent="0.2">
      <c r="B20" s="234"/>
      <c r="AF20" s="13"/>
    </row>
    <row r="21" spans="2:32" x14ac:dyDescent="0.2">
      <c r="B21" s="234"/>
    </row>
    <row r="22" spans="2:32" x14ac:dyDescent="0.2">
      <c r="B22" s="234"/>
    </row>
    <row r="23" spans="2:32" x14ac:dyDescent="0.2">
      <c r="B23" s="234" t="s">
        <v>13</v>
      </c>
    </row>
    <row r="24" spans="2:32" x14ac:dyDescent="0.2">
      <c r="B24" s="234" t="s">
        <v>14</v>
      </c>
    </row>
    <row r="25" spans="2:32" x14ac:dyDescent="0.2">
      <c r="B25" s="234"/>
    </row>
    <row r="26" spans="2:32" ht="7.5" customHeight="1" x14ac:dyDescent="0.2">
      <c r="B26" s="234"/>
    </row>
    <row r="27" spans="2:32" x14ac:dyDescent="0.2">
      <c r="B27" s="234"/>
    </row>
    <row r="28" spans="2:32" x14ac:dyDescent="0.2">
      <c r="B28" s="234"/>
    </row>
    <row r="29" spans="2:32" x14ac:dyDescent="0.2">
      <c r="B29" s="234" t="s">
        <v>684</v>
      </c>
    </row>
    <row r="30" spans="2:32" x14ac:dyDescent="0.2">
      <c r="B30" s="234"/>
    </row>
    <row r="31" spans="2:32" x14ac:dyDescent="0.2">
      <c r="B31" s="234"/>
    </row>
    <row r="32" spans="2:32" ht="8.1" customHeight="1" x14ac:dyDescent="0.2">
      <c r="B32" s="234"/>
    </row>
    <row r="33" spans="2:28" x14ac:dyDescent="0.2">
      <c r="B33" s="234"/>
    </row>
    <row r="34" spans="2:28" x14ac:dyDescent="0.2">
      <c r="B34" s="234"/>
    </row>
    <row r="35" spans="2:28" x14ac:dyDescent="0.2">
      <c r="B35" s="234" t="s">
        <v>570</v>
      </c>
    </row>
    <row r="36" spans="2:28" x14ac:dyDescent="0.2">
      <c r="B36" s="234" t="s">
        <v>609</v>
      </c>
    </row>
    <row r="37" spans="2:28" x14ac:dyDescent="0.2">
      <c r="B37" s="234" t="s">
        <v>610</v>
      </c>
    </row>
    <row r="38" spans="2:28" ht="8.1" customHeight="1" x14ac:dyDescent="0.2">
      <c r="B38" s="234"/>
    </row>
    <row r="39" spans="2:28" x14ac:dyDescent="0.2">
      <c r="B39" s="234"/>
    </row>
    <row r="40" spans="2:28" x14ac:dyDescent="0.2">
      <c r="B40" s="234"/>
      <c r="AB40" s="13"/>
    </row>
    <row r="41" spans="2:28" x14ac:dyDescent="0.2">
      <c r="B41" s="234" t="s">
        <v>15</v>
      </c>
      <c r="AB41" s="13"/>
    </row>
    <row r="42" spans="2:28" x14ac:dyDescent="0.2">
      <c r="B42" s="234" t="s">
        <v>16</v>
      </c>
      <c r="AB42" s="13"/>
    </row>
    <row r="43" spans="2:28" x14ac:dyDescent="0.2">
      <c r="B43" s="234"/>
      <c r="AB43" s="13"/>
    </row>
    <row r="44" spans="2:28" ht="8.1" customHeight="1" x14ac:dyDescent="0.2">
      <c r="B44" s="234"/>
    </row>
    <row r="45" spans="2:28" x14ac:dyDescent="0.2">
      <c r="B45" s="234"/>
    </row>
    <row r="46" spans="2:28" x14ac:dyDescent="0.2">
      <c r="B46" s="234"/>
      <c r="Z46" s="13"/>
    </row>
    <row r="47" spans="2:28" x14ac:dyDescent="0.2">
      <c r="B47" s="234" t="s">
        <v>611</v>
      </c>
    </row>
    <row r="48" spans="2:28" x14ac:dyDescent="0.2">
      <c r="B48" s="234"/>
    </row>
    <row r="49" spans="2:27" x14ac:dyDescent="0.2">
      <c r="B49" s="234"/>
    </row>
    <row r="50" spans="2:27" ht="8.1" customHeight="1" x14ac:dyDescent="0.2">
      <c r="B50" s="234"/>
    </row>
    <row r="51" spans="2:27" x14ac:dyDescent="0.2">
      <c r="B51" s="234"/>
      <c r="AA51" s="13"/>
    </row>
    <row r="52" spans="2:27" x14ac:dyDescent="0.2">
      <c r="B52" s="234"/>
    </row>
    <row r="53" spans="2:27" x14ac:dyDescent="0.2">
      <c r="B53" s="234" t="s">
        <v>17</v>
      </c>
    </row>
    <row r="54" spans="2:27" x14ac:dyDescent="0.2">
      <c r="B54" s="234" t="s">
        <v>18</v>
      </c>
    </row>
    <row r="55" spans="2:27" x14ac:dyDescent="0.2">
      <c r="B55" s="234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F9822-B670-48B6-B189-B64929F7F3D0}">
  <dimension ref="A1:S46"/>
  <sheetViews>
    <sheetView workbookViewId="0">
      <selection activeCell="A32" sqref="A32"/>
    </sheetView>
  </sheetViews>
  <sheetFormatPr baseColWidth="10" defaultRowHeight="12.75" x14ac:dyDescent="0.2"/>
  <cols>
    <col min="2" max="5" width="8.42578125" customWidth="1"/>
    <col min="6" max="9" width="10.42578125" customWidth="1"/>
  </cols>
  <sheetData>
    <row r="1" spans="1:1" x14ac:dyDescent="0.2">
      <c r="A1" s="13"/>
    </row>
    <row r="2" spans="1:1" ht="12.75" customHeight="1" x14ac:dyDescent="0.2"/>
    <row r="26" spans="1:19" ht="14.25" x14ac:dyDescent="0.2">
      <c r="A26" s="143"/>
      <c r="B26" s="143"/>
      <c r="C26" s="143"/>
      <c r="D26" s="143"/>
      <c r="E26" s="143"/>
      <c r="F26" s="143"/>
    </row>
    <row r="27" spans="1:19" ht="15" x14ac:dyDescent="0.25">
      <c r="A27" s="141" t="s">
        <v>687</v>
      </c>
      <c r="B27" s="141"/>
      <c r="C27" s="141"/>
      <c r="D27" s="141"/>
      <c r="E27" s="143"/>
      <c r="F27" s="143"/>
    </row>
    <row r="29" spans="1:19" ht="14.1" customHeight="1" x14ac:dyDescent="0.2">
      <c r="A29" s="415"/>
      <c r="B29" s="394"/>
      <c r="C29" s="416"/>
      <c r="D29" s="394"/>
      <c r="E29" s="394"/>
      <c r="F29" s="394"/>
      <c r="G29" s="417"/>
      <c r="H29" s="418" t="s">
        <v>0</v>
      </c>
      <c r="I29" s="377"/>
    </row>
    <row r="30" spans="1:19" ht="14.1" customHeight="1" x14ac:dyDescent="0.2">
      <c r="A30" s="372"/>
      <c r="B30" s="382"/>
      <c r="C30" s="382"/>
      <c r="D30" s="382"/>
      <c r="E30" s="382"/>
      <c r="F30" s="382"/>
      <c r="G30" s="419">
        <v>2001</v>
      </c>
      <c r="H30" s="419">
        <v>2002</v>
      </c>
      <c r="I30" s="420">
        <v>2003</v>
      </c>
    </row>
    <row r="31" spans="1:19" ht="14.1" customHeight="1" x14ac:dyDescent="0.2">
      <c r="A31" s="43" t="s">
        <v>410</v>
      </c>
      <c r="B31" s="21"/>
      <c r="C31" s="21"/>
      <c r="D31" s="21"/>
      <c r="E31" s="21"/>
      <c r="F31" s="21"/>
      <c r="G31" s="369">
        <v>134</v>
      </c>
      <c r="H31" s="368">
        <v>175</v>
      </c>
      <c r="I31" s="368">
        <v>162</v>
      </c>
    </row>
    <row r="32" spans="1:19" s="47" customFormat="1" ht="14.1" customHeight="1" x14ac:dyDescent="0.2">
      <c r="A32" s="43" t="s">
        <v>411</v>
      </c>
      <c r="B32" s="21"/>
      <c r="C32" s="21"/>
      <c r="D32" s="21"/>
      <c r="E32" s="21"/>
      <c r="F32" s="21"/>
      <c r="G32" s="369">
        <v>82</v>
      </c>
      <c r="H32" s="369">
        <v>91</v>
      </c>
      <c r="I32" s="369">
        <v>92</v>
      </c>
      <c r="K32"/>
      <c r="L32"/>
      <c r="M32"/>
      <c r="N32"/>
      <c r="O32"/>
      <c r="P32"/>
      <c r="Q32"/>
      <c r="R32"/>
      <c r="S32"/>
    </row>
    <row r="33" spans="1:19" s="47" customFormat="1" ht="14.1" customHeight="1" x14ac:dyDescent="0.2">
      <c r="A33" s="43" t="s">
        <v>632</v>
      </c>
      <c r="B33" s="21"/>
      <c r="C33" s="21"/>
      <c r="D33" s="21"/>
      <c r="E33" s="21"/>
      <c r="F33" s="21"/>
      <c r="G33" s="369">
        <v>101</v>
      </c>
      <c r="H33" s="369">
        <v>103</v>
      </c>
      <c r="I33" s="369">
        <v>117</v>
      </c>
      <c r="K33"/>
      <c r="L33"/>
      <c r="M33"/>
      <c r="N33"/>
      <c r="O33"/>
      <c r="P33"/>
      <c r="Q33"/>
      <c r="R33"/>
      <c r="S33"/>
    </row>
    <row r="34" spans="1:19" s="47" customFormat="1" ht="15" customHeight="1" x14ac:dyDescent="0.2">
      <c r="K34"/>
      <c r="L34"/>
      <c r="M34"/>
      <c r="N34"/>
      <c r="O34"/>
      <c r="P34"/>
      <c r="Q34"/>
      <c r="R34"/>
      <c r="S34"/>
    </row>
    <row r="35" spans="1:19" s="47" customFormat="1" ht="15" customHeight="1" x14ac:dyDescent="0.2">
      <c r="K35"/>
      <c r="L35"/>
      <c r="M35"/>
      <c r="N35"/>
      <c r="O35"/>
      <c r="P35"/>
      <c r="Q35"/>
      <c r="R35"/>
      <c r="S35"/>
    </row>
    <row r="36" spans="1:19" s="47" customFormat="1" ht="15" customHeight="1" x14ac:dyDescent="0.2">
      <c r="K36"/>
      <c r="L36"/>
      <c r="M36"/>
      <c r="N36"/>
      <c r="O36"/>
      <c r="P36"/>
      <c r="Q36"/>
      <c r="R36"/>
      <c r="S36"/>
    </row>
    <row r="37" spans="1:19" s="47" customFormat="1" ht="15" customHeight="1" x14ac:dyDescent="0.2">
      <c r="K37"/>
      <c r="L37"/>
      <c r="M37"/>
      <c r="N37"/>
      <c r="O37"/>
      <c r="P37"/>
      <c r="Q37"/>
      <c r="R37"/>
      <c r="S37"/>
    </row>
    <row r="38" spans="1:19" s="47" customFormat="1" ht="15" customHeight="1" x14ac:dyDescent="0.2">
      <c r="K38"/>
      <c r="L38"/>
      <c r="M38"/>
      <c r="N38"/>
      <c r="O38"/>
      <c r="P38"/>
      <c r="Q38"/>
      <c r="R38"/>
      <c r="S38"/>
    </row>
    <row r="39" spans="1:19" s="47" customFormat="1" ht="15" customHeight="1" x14ac:dyDescent="0.2">
      <c r="K39"/>
      <c r="L39"/>
      <c r="M39"/>
      <c r="N39"/>
      <c r="O39"/>
      <c r="P39"/>
      <c r="Q39"/>
      <c r="R39"/>
      <c r="S39"/>
    </row>
    <row r="40" spans="1:19" s="47" customFormat="1" ht="15" customHeight="1" x14ac:dyDescent="0.2">
      <c r="K40"/>
      <c r="L40"/>
      <c r="M40"/>
      <c r="N40"/>
      <c r="O40"/>
      <c r="P40"/>
      <c r="Q40"/>
      <c r="R40"/>
      <c r="S40"/>
    </row>
    <row r="41" spans="1:19" s="47" customFormat="1" ht="15" customHeight="1" x14ac:dyDescent="0.2">
      <c r="K41"/>
      <c r="L41"/>
      <c r="M41"/>
      <c r="N41"/>
      <c r="O41"/>
      <c r="P41"/>
      <c r="Q41"/>
      <c r="R41"/>
      <c r="S41"/>
    </row>
    <row r="42" spans="1:19" s="47" customFormat="1" ht="15" customHeight="1" x14ac:dyDescent="0.2">
      <c r="K42"/>
      <c r="L42"/>
      <c r="M42"/>
      <c r="N42"/>
      <c r="O42"/>
      <c r="P42"/>
      <c r="Q42"/>
      <c r="R42"/>
      <c r="S42"/>
    </row>
    <row r="43" spans="1:19" s="47" customFormat="1" ht="15" customHeight="1" x14ac:dyDescent="0.2">
      <c r="K43"/>
      <c r="L43"/>
      <c r="M43"/>
      <c r="N43"/>
      <c r="O43"/>
      <c r="P43"/>
      <c r="Q43"/>
      <c r="R43"/>
      <c r="S43"/>
    </row>
    <row r="44" spans="1:19" s="47" customFormat="1" ht="15" customHeight="1" x14ac:dyDescent="0.2">
      <c r="K44"/>
      <c r="L44"/>
      <c r="M44"/>
      <c r="N44"/>
      <c r="O44"/>
      <c r="P44"/>
      <c r="Q44"/>
      <c r="R44"/>
      <c r="S44"/>
    </row>
    <row r="45" spans="1:19" s="47" customFormat="1" ht="15" customHeight="1" x14ac:dyDescent="0.2">
      <c r="K45"/>
      <c r="L45"/>
      <c r="M45"/>
      <c r="N45"/>
      <c r="O45"/>
      <c r="P45"/>
      <c r="Q45"/>
      <c r="R45"/>
      <c r="S45"/>
    </row>
    <row r="46" spans="1:19" s="47" customFormat="1" ht="15" customHeight="1" x14ac:dyDescent="0.2">
      <c r="K46"/>
      <c r="L46"/>
      <c r="M46"/>
      <c r="N46"/>
      <c r="O46"/>
      <c r="P46"/>
      <c r="Q46"/>
      <c r="R46"/>
      <c r="S46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6A749-112F-4F7B-A6CC-F285B1812565}">
  <dimension ref="A1:I46"/>
  <sheetViews>
    <sheetView workbookViewId="0">
      <selection activeCell="M20" sqref="M20"/>
    </sheetView>
  </sheetViews>
  <sheetFormatPr baseColWidth="10" defaultRowHeight="12.75" x14ac:dyDescent="0.2"/>
  <cols>
    <col min="2" max="5" width="8.42578125" customWidth="1"/>
    <col min="6" max="9" width="12.7109375" customWidth="1"/>
  </cols>
  <sheetData>
    <row r="1" spans="1:9" x14ac:dyDescent="0.2">
      <c r="A1" s="13"/>
    </row>
    <row r="2" spans="1:9" ht="12.75" customHeight="1" x14ac:dyDescent="0.2"/>
    <row r="6" spans="1:9" s="760" customFormat="1" ht="15" x14ac:dyDescent="0.2">
      <c r="A6" s="917"/>
      <c r="B6" s="918" t="s">
        <v>448</v>
      </c>
      <c r="C6" s="918"/>
      <c r="D6" s="918"/>
      <c r="E6" s="919"/>
      <c r="F6" s="918" t="s">
        <v>189</v>
      </c>
      <c r="G6" s="918"/>
      <c r="H6" s="918"/>
      <c r="I6" s="920"/>
    </row>
    <row r="7" spans="1:9" s="760" customFormat="1" ht="15" x14ac:dyDescent="0.2">
      <c r="A7" s="921" t="s">
        <v>244</v>
      </c>
      <c r="B7" s="922">
        <v>2000</v>
      </c>
      <c r="C7" s="923">
        <v>2001</v>
      </c>
      <c r="D7" s="923">
        <v>2002</v>
      </c>
      <c r="E7" s="924">
        <v>2003</v>
      </c>
      <c r="F7" s="925">
        <v>2000</v>
      </c>
      <c r="G7" s="925">
        <v>2001</v>
      </c>
      <c r="H7" s="925">
        <v>2002</v>
      </c>
      <c r="I7" s="926">
        <v>2003</v>
      </c>
    </row>
    <row r="8" spans="1:9" s="760" customFormat="1" ht="15" x14ac:dyDescent="0.2">
      <c r="A8" s="927" t="s">
        <v>248</v>
      </c>
      <c r="B8" s="928">
        <v>5944</v>
      </c>
      <c r="C8" s="929">
        <v>5616</v>
      </c>
      <c r="D8" s="929">
        <v>5977</v>
      </c>
      <c r="E8" s="929">
        <v>5515</v>
      </c>
      <c r="F8" s="930">
        <v>34440.5</v>
      </c>
      <c r="G8" s="930">
        <v>31247.15</v>
      </c>
      <c r="H8" s="930">
        <v>27878</v>
      </c>
      <c r="I8" s="930">
        <v>29012.25</v>
      </c>
    </row>
    <row r="9" spans="1:9" s="760" customFormat="1" ht="15" x14ac:dyDescent="0.2">
      <c r="A9" s="927" t="s">
        <v>249</v>
      </c>
      <c r="B9" s="931">
        <v>5428</v>
      </c>
      <c r="C9" s="929">
        <v>5037</v>
      </c>
      <c r="D9" s="929">
        <v>5136</v>
      </c>
      <c r="E9" s="929">
        <v>4729</v>
      </c>
      <c r="F9" s="930">
        <v>27562.45</v>
      </c>
      <c r="G9" s="930">
        <v>24729.599999999999</v>
      </c>
      <c r="H9" s="930">
        <v>23106.5</v>
      </c>
      <c r="I9" s="930">
        <v>22531.65</v>
      </c>
    </row>
    <row r="10" spans="1:9" s="760" customFormat="1" ht="15" x14ac:dyDescent="0.2">
      <c r="A10" s="927" t="s">
        <v>250</v>
      </c>
      <c r="B10" s="931">
        <v>5817</v>
      </c>
      <c r="C10" s="929">
        <v>6459</v>
      </c>
      <c r="D10" s="929">
        <v>5934</v>
      </c>
      <c r="E10" s="929">
        <v>5528</v>
      </c>
      <c r="F10" s="930">
        <v>30990.65</v>
      </c>
      <c r="G10" s="930">
        <v>28835.3</v>
      </c>
      <c r="H10" s="930">
        <v>24019.85</v>
      </c>
      <c r="I10" s="930">
        <v>25645.1</v>
      </c>
    </row>
    <row r="11" spans="1:9" s="760" customFormat="1" ht="15" x14ac:dyDescent="0.2">
      <c r="A11" s="927" t="s">
        <v>251</v>
      </c>
      <c r="B11" s="931">
        <v>4513</v>
      </c>
      <c r="C11" s="929">
        <v>4844</v>
      </c>
      <c r="D11" s="929">
        <v>5607</v>
      </c>
      <c r="E11" s="929">
        <v>4595</v>
      </c>
      <c r="F11" s="930">
        <v>25713.9</v>
      </c>
      <c r="G11" s="930">
        <v>30660.15</v>
      </c>
      <c r="H11" s="930">
        <v>33072.800000000003</v>
      </c>
      <c r="I11" s="930">
        <v>31905.25</v>
      </c>
    </row>
    <row r="12" spans="1:9" s="760" customFormat="1" ht="15" x14ac:dyDescent="0.2">
      <c r="A12" s="927" t="s">
        <v>252</v>
      </c>
      <c r="B12" s="931">
        <v>7193</v>
      </c>
      <c r="C12" s="929">
        <v>8834</v>
      </c>
      <c r="D12" s="929">
        <v>6274</v>
      </c>
      <c r="E12" s="929">
        <v>6510</v>
      </c>
      <c r="F12" s="930">
        <v>36245.4</v>
      </c>
      <c r="G12" s="930">
        <v>44868.9</v>
      </c>
      <c r="H12" s="930">
        <v>32921.699999999997</v>
      </c>
      <c r="I12" s="930">
        <v>33682.1</v>
      </c>
    </row>
    <row r="13" spans="1:9" s="760" customFormat="1" ht="15" x14ac:dyDescent="0.2">
      <c r="A13" s="927" t="s">
        <v>253</v>
      </c>
      <c r="B13" s="931">
        <v>12840</v>
      </c>
      <c r="C13" s="929">
        <v>10258</v>
      </c>
      <c r="D13" s="929">
        <v>18160</v>
      </c>
      <c r="E13" s="929">
        <v>24450</v>
      </c>
      <c r="F13" s="930">
        <v>52097.05</v>
      </c>
      <c r="G13" s="930">
        <v>41397.300000000003</v>
      </c>
      <c r="H13" s="930">
        <v>68397.45</v>
      </c>
      <c r="I13" s="930">
        <v>101320.3</v>
      </c>
    </row>
    <row r="14" spans="1:9" s="760" customFormat="1" ht="15" x14ac:dyDescent="0.2">
      <c r="A14" s="927" t="s">
        <v>254</v>
      </c>
      <c r="B14" s="931">
        <v>8603</v>
      </c>
      <c r="C14" s="929">
        <v>13771</v>
      </c>
      <c r="D14" s="929">
        <v>11733</v>
      </c>
      <c r="E14" s="929">
        <v>13407</v>
      </c>
      <c r="F14" s="930">
        <v>31918.15</v>
      </c>
      <c r="G14" s="930">
        <v>53149.15</v>
      </c>
      <c r="H14" s="930">
        <v>42993.2</v>
      </c>
      <c r="I14" s="930">
        <v>52031.95</v>
      </c>
    </row>
    <row r="15" spans="1:9" s="760" customFormat="1" ht="15" x14ac:dyDescent="0.2">
      <c r="A15" s="927" t="s">
        <v>255</v>
      </c>
      <c r="B15" s="931">
        <v>14185</v>
      </c>
      <c r="C15" s="929">
        <v>12245</v>
      </c>
      <c r="D15" s="929">
        <v>8937</v>
      </c>
      <c r="E15" s="929">
        <v>17257</v>
      </c>
      <c r="F15" s="930">
        <v>51774.65</v>
      </c>
      <c r="G15" s="930">
        <v>45665.9</v>
      </c>
      <c r="H15" s="930">
        <v>34010.300000000003</v>
      </c>
      <c r="I15" s="930">
        <v>62185.7</v>
      </c>
    </row>
    <row r="16" spans="1:9" s="760" customFormat="1" ht="15" x14ac:dyDescent="0.2">
      <c r="A16" s="927" t="s">
        <v>256</v>
      </c>
      <c r="B16" s="931">
        <v>2842</v>
      </c>
      <c r="C16" s="929">
        <v>2118</v>
      </c>
      <c r="D16" s="929">
        <v>2495</v>
      </c>
      <c r="E16" s="929">
        <v>2107</v>
      </c>
      <c r="F16" s="930">
        <v>10110.25</v>
      </c>
      <c r="G16" s="930">
        <v>8605.7000000000007</v>
      </c>
      <c r="H16" s="930">
        <v>10625.85</v>
      </c>
      <c r="I16" s="930">
        <v>9252.25</v>
      </c>
    </row>
    <row r="17" spans="1:9" s="760" customFormat="1" ht="15" x14ac:dyDescent="0.2">
      <c r="A17" s="927" t="s">
        <v>257</v>
      </c>
      <c r="B17" s="931">
        <v>4516</v>
      </c>
      <c r="C17" s="929">
        <v>4247</v>
      </c>
      <c r="D17" s="929">
        <v>4990</v>
      </c>
      <c r="E17" s="929">
        <v>4517</v>
      </c>
      <c r="F17" s="930">
        <v>23825.599999999999</v>
      </c>
      <c r="G17" s="930">
        <v>22719.95</v>
      </c>
      <c r="H17" s="930">
        <v>24889.35</v>
      </c>
      <c r="I17" s="930">
        <v>24309.15</v>
      </c>
    </row>
    <row r="18" spans="1:9" s="760" customFormat="1" ht="15" x14ac:dyDescent="0.2">
      <c r="A18" s="927" t="s">
        <v>258</v>
      </c>
      <c r="B18" s="931">
        <v>5062</v>
      </c>
      <c r="C18" s="929">
        <v>4560</v>
      </c>
      <c r="D18" s="929">
        <v>5271</v>
      </c>
      <c r="E18" s="929">
        <v>4681</v>
      </c>
      <c r="F18" s="930">
        <v>27307</v>
      </c>
      <c r="G18" s="930">
        <v>23806.3</v>
      </c>
      <c r="H18" s="930">
        <v>26691.8</v>
      </c>
      <c r="I18" s="930">
        <v>24985.9</v>
      </c>
    </row>
    <row r="19" spans="1:9" s="760" customFormat="1" ht="15.75" thickBot="1" x14ac:dyDescent="0.25">
      <c r="A19" s="932" t="s">
        <v>259</v>
      </c>
      <c r="B19" s="933">
        <v>4166</v>
      </c>
      <c r="C19" s="934">
        <v>3755</v>
      </c>
      <c r="D19" s="934">
        <v>4127</v>
      </c>
      <c r="E19" s="934">
        <v>4413</v>
      </c>
      <c r="F19" s="935">
        <v>28787.3</v>
      </c>
      <c r="G19" s="935">
        <v>27391</v>
      </c>
      <c r="H19" s="935">
        <v>29447.5</v>
      </c>
      <c r="I19" s="935">
        <v>29366.2</v>
      </c>
    </row>
    <row r="20" spans="1:9" s="760" customFormat="1" ht="15" x14ac:dyDescent="0.2">
      <c r="A20" s="936" t="s">
        <v>46</v>
      </c>
      <c r="B20" s="937">
        <f t="shared" ref="B20:I20" si="0">SUM(B8:B19)</f>
        <v>81109</v>
      </c>
      <c r="C20" s="938">
        <f t="shared" si="0"/>
        <v>81744</v>
      </c>
      <c r="D20" s="938">
        <f t="shared" si="0"/>
        <v>84641</v>
      </c>
      <c r="E20" s="938">
        <f t="shared" si="0"/>
        <v>97709</v>
      </c>
      <c r="F20" s="939">
        <f t="shared" si="0"/>
        <v>380772.89999999997</v>
      </c>
      <c r="G20" s="939">
        <f t="shared" si="0"/>
        <v>383076.4</v>
      </c>
      <c r="H20" s="939">
        <f t="shared" si="0"/>
        <v>378054.29999999993</v>
      </c>
      <c r="I20" s="939">
        <f t="shared" si="0"/>
        <v>446227.8000000001</v>
      </c>
    </row>
    <row r="29" spans="1:9" ht="14.1" customHeight="1" x14ac:dyDescent="0.2"/>
    <row r="30" spans="1:9" ht="14.1" customHeight="1" x14ac:dyDescent="0.2"/>
    <row r="31" spans="1:9" ht="14.1" customHeight="1" x14ac:dyDescent="0.2"/>
    <row r="32" spans="1:9" s="47" customFormat="1" ht="14.1" customHeight="1" x14ac:dyDescent="0.2">
      <c r="A32"/>
      <c r="B32"/>
      <c r="C32"/>
      <c r="D32"/>
      <c r="E32"/>
      <c r="F32"/>
      <c r="G32"/>
      <c r="H32"/>
      <c r="I32"/>
    </row>
    <row r="33" spans="1:9" s="47" customFormat="1" ht="14.1" customHeight="1" x14ac:dyDescent="0.2">
      <c r="A33"/>
      <c r="B33"/>
      <c r="C33"/>
      <c r="D33"/>
      <c r="E33"/>
      <c r="F33"/>
      <c r="G33"/>
      <c r="H33"/>
      <c r="I33"/>
    </row>
    <row r="34" spans="1:9" s="47" customFormat="1" ht="15" customHeight="1" x14ac:dyDescent="0.2">
      <c r="A34"/>
      <c r="B34"/>
      <c r="C34"/>
      <c r="D34"/>
      <c r="E34"/>
      <c r="F34"/>
      <c r="G34"/>
      <c r="H34"/>
      <c r="I34"/>
    </row>
    <row r="35" spans="1:9" s="47" customFormat="1" ht="15" customHeight="1" x14ac:dyDescent="0.2">
      <c r="A35"/>
      <c r="B35"/>
      <c r="C35"/>
      <c r="D35"/>
      <c r="E35"/>
      <c r="F35"/>
      <c r="G35"/>
      <c r="H35"/>
      <c r="I35"/>
    </row>
    <row r="36" spans="1:9" s="47" customFormat="1" ht="15" customHeight="1" x14ac:dyDescent="0.2">
      <c r="A36"/>
      <c r="B36"/>
      <c r="C36"/>
      <c r="D36"/>
      <c r="E36"/>
      <c r="F36"/>
      <c r="G36"/>
      <c r="H36"/>
      <c r="I36"/>
    </row>
    <row r="37" spans="1:9" s="47" customFormat="1" ht="15" customHeight="1" x14ac:dyDescent="0.2">
      <c r="A37"/>
      <c r="B37"/>
      <c r="C37"/>
      <c r="D37"/>
      <c r="E37"/>
      <c r="F37"/>
      <c r="G37"/>
      <c r="H37"/>
      <c r="I37"/>
    </row>
    <row r="38" spans="1:9" s="47" customFormat="1" ht="15" customHeight="1" x14ac:dyDescent="0.2">
      <c r="A38"/>
      <c r="B38"/>
      <c r="C38"/>
      <c r="D38"/>
      <c r="E38"/>
      <c r="F38"/>
      <c r="G38"/>
      <c r="H38"/>
      <c r="I38"/>
    </row>
    <row r="39" spans="1:9" s="47" customFormat="1" ht="15" customHeight="1" x14ac:dyDescent="0.2"/>
    <row r="40" spans="1:9" s="47" customFormat="1" ht="15" customHeight="1" x14ac:dyDescent="0.2"/>
    <row r="41" spans="1:9" s="47" customFormat="1" ht="15" customHeight="1" x14ac:dyDescent="0.2"/>
    <row r="42" spans="1:9" s="47" customFormat="1" ht="15" customHeight="1" x14ac:dyDescent="0.2"/>
    <row r="43" spans="1:9" s="47" customFormat="1" ht="15" customHeight="1" x14ac:dyDescent="0.2"/>
    <row r="44" spans="1:9" s="47" customFormat="1" ht="15" customHeight="1" x14ac:dyDescent="0.2"/>
    <row r="45" spans="1:9" s="47" customFormat="1" ht="15" customHeight="1" x14ac:dyDescent="0.2"/>
    <row r="46" spans="1:9" s="47" customFormat="1" ht="1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C0A6D-E575-4055-BECB-C10F1141D929}">
  <dimension ref="A1:S45"/>
  <sheetViews>
    <sheetView workbookViewId="0">
      <selection activeCell="J25" sqref="J25:K25"/>
    </sheetView>
  </sheetViews>
  <sheetFormatPr baseColWidth="10" defaultRowHeight="12.75" x14ac:dyDescent="0.2"/>
  <cols>
    <col min="1" max="1" width="13.7109375" customWidth="1"/>
    <col min="2" max="2" width="12.7109375" customWidth="1"/>
    <col min="3" max="3" width="12.140625" customWidth="1"/>
    <col min="5" max="5" width="14.7109375" customWidth="1"/>
    <col min="6" max="6" width="22.28515625" customWidth="1"/>
    <col min="7" max="7" width="12.42578125" customWidth="1"/>
  </cols>
  <sheetData>
    <row r="1" spans="1:19" ht="15" x14ac:dyDescent="0.25">
      <c r="A1" s="141" t="s">
        <v>449</v>
      </c>
      <c r="B1" s="141"/>
      <c r="C1" s="141"/>
      <c r="D1" s="141"/>
      <c r="E1" s="142" t="s">
        <v>450</v>
      </c>
      <c r="H1" s="141" t="s">
        <v>451</v>
      </c>
      <c r="I1" s="141"/>
      <c r="J1" s="141"/>
      <c r="M1" s="149"/>
      <c r="N1" s="148"/>
      <c r="O1" s="148"/>
      <c r="R1" s="142"/>
    </row>
    <row r="2" spans="1:19" ht="15" x14ac:dyDescent="0.25">
      <c r="A2" s="141"/>
      <c r="B2" s="141"/>
      <c r="C2" s="141"/>
      <c r="D2" s="141"/>
      <c r="E2" s="142"/>
      <c r="H2" s="141"/>
      <c r="I2" s="141"/>
      <c r="J2" s="141"/>
      <c r="M2" s="149"/>
      <c r="N2" s="148"/>
      <c r="O2" s="148"/>
    </row>
    <row r="3" spans="1:19" ht="15" x14ac:dyDescent="0.25">
      <c r="A3" s="141"/>
      <c r="B3" s="141"/>
      <c r="C3" s="141"/>
      <c r="D3" s="141"/>
      <c r="E3" s="143"/>
      <c r="H3" t="s">
        <v>174</v>
      </c>
      <c r="M3" s="149"/>
      <c r="N3" s="148"/>
      <c r="O3" s="148"/>
    </row>
    <row r="4" spans="1:19" x14ac:dyDescent="0.2">
      <c r="A4" s="144"/>
      <c r="I4" s="146" t="s">
        <v>452</v>
      </c>
      <c r="J4" s="146" t="s">
        <v>453</v>
      </c>
      <c r="M4" s="13"/>
      <c r="O4" s="153"/>
      <c r="P4" s="154"/>
      <c r="Q4" s="154"/>
      <c r="R4" s="23"/>
    </row>
    <row r="5" spans="1:19" ht="14.25" x14ac:dyDescent="0.2">
      <c r="A5" s="13" t="s">
        <v>454</v>
      </c>
      <c r="B5" s="145" t="s">
        <v>455</v>
      </c>
      <c r="C5" s="145" t="s">
        <v>456</v>
      </c>
      <c r="D5" s="145" t="s">
        <v>457</v>
      </c>
      <c r="E5" s="154" t="s">
        <v>458</v>
      </c>
      <c r="G5">
        <v>86</v>
      </c>
      <c r="H5" s="143">
        <v>87</v>
      </c>
      <c r="I5" s="143">
        <v>177</v>
      </c>
      <c r="J5" s="143">
        <v>52</v>
      </c>
      <c r="M5" s="13"/>
      <c r="N5" s="154"/>
      <c r="O5" s="154"/>
      <c r="P5" s="154"/>
      <c r="Q5" s="154"/>
      <c r="R5" s="154"/>
      <c r="S5" s="145"/>
    </row>
    <row r="6" spans="1:19" ht="14.25" x14ac:dyDescent="0.2">
      <c r="A6" t="s">
        <v>459</v>
      </c>
      <c r="B6" s="147">
        <v>203</v>
      </c>
      <c r="C6" s="147">
        <v>563</v>
      </c>
      <c r="D6" s="147">
        <v>254</v>
      </c>
      <c r="E6" s="148">
        <f t="shared" ref="E6:E15" si="0">D6+C6+B6</f>
        <v>1020</v>
      </c>
      <c r="G6">
        <v>87</v>
      </c>
      <c r="H6" s="143">
        <v>88</v>
      </c>
      <c r="I6" s="143">
        <v>185</v>
      </c>
      <c r="J6" s="143">
        <v>52</v>
      </c>
      <c r="M6" s="13"/>
      <c r="N6" s="154"/>
      <c r="O6" s="154"/>
      <c r="P6" s="154"/>
      <c r="Q6" s="154"/>
      <c r="R6" s="146"/>
    </row>
    <row r="7" spans="1:19" ht="14.25" x14ac:dyDescent="0.2">
      <c r="A7" t="s">
        <v>460</v>
      </c>
      <c r="B7" s="147">
        <v>202</v>
      </c>
      <c r="C7" s="147">
        <v>560</v>
      </c>
      <c r="D7" s="147">
        <v>219</v>
      </c>
      <c r="E7" s="148">
        <f t="shared" si="0"/>
        <v>981</v>
      </c>
      <c r="G7">
        <v>88</v>
      </c>
      <c r="H7" s="143">
        <v>89</v>
      </c>
      <c r="I7" s="143">
        <v>168</v>
      </c>
      <c r="J7" s="143">
        <v>77</v>
      </c>
      <c r="N7" s="148"/>
      <c r="O7" s="148"/>
      <c r="R7" s="155"/>
      <c r="S7" s="156"/>
    </row>
    <row r="8" spans="1:19" ht="14.25" x14ac:dyDescent="0.2">
      <c r="A8" t="s">
        <v>461</v>
      </c>
      <c r="B8" s="147">
        <v>182</v>
      </c>
      <c r="C8" s="147">
        <v>556</v>
      </c>
      <c r="D8" s="147">
        <v>223</v>
      </c>
      <c r="E8" s="148">
        <f t="shared" si="0"/>
        <v>961</v>
      </c>
      <c r="G8">
        <v>89</v>
      </c>
      <c r="H8" s="143">
        <v>90</v>
      </c>
      <c r="I8" s="143">
        <v>192</v>
      </c>
      <c r="J8" s="143">
        <v>71</v>
      </c>
      <c r="N8" s="148"/>
      <c r="O8" s="148"/>
      <c r="R8" s="155"/>
      <c r="S8" s="156"/>
    </row>
    <row r="9" spans="1:19" ht="14.25" x14ac:dyDescent="0.2">
      <c r="A9" t="s">
        <v>462</v>
      </c>
      <c r="B9" s="147">
        <v>180</v>
      </c>
      <c r="C9" s="147">
        <v>589</v>
      </c>
      <c r="D9" s="147">
        <v>255</v>
      </c>
      <c r="E9" s="148">
        <f t="shared" si="0"/>
        <v>1024</v>
      </c>
      <c r="G9">
        <v>90</v>
      </c>
      <c r="H9" s="143">
        <v>91</v>
      </c>
      <c r="I9" s="143">
        <v>196</v>
      </c>
      <c r="J9" s="143">
        <v>74</v>
      </c>
    </row>
    <row r="10" spans="1:19" ht="14.25" x14ac:dyDescent="0.2">
      <c r="A10" t="s">
        <v>463</v>
      </c>
      <c r="B10" s="147">
        <v>162</v>
      </c>
      <c r="C10" s="147">
        <v>589</v>
      </c>
      <c r="D10" s="147">
        <v>225</v>
      </c>
      <c r="E10" s="148">
        <f t="shared" si="0"/>
        <v>976</v>
      </c>
      <c r="G10">
        <v>91</v>
      </c>
      <c r="H10" s="143">
        <v>92</v>
      </c>
      <c r="I10" s="143">
        <v>208</v>
      </c>
      <c r="J10" s="143">
        <v>74</v>
      </c>
    </row>
    <row r="11" spans="1:19" ht="14.25" x14ac:dyDescent="0.2">
      <c r="A11" t="s">
        <v>464</v>
      </c>
      <c r="B11" s="147">
        <v>186</v>
      </c>
      <c r="C11" s="147">
        <v>573</v>
      </c>
      <c r="D11" s="147">
        <v>243</v>
      </c>
      <c r="E11" s="148">
        <f t="shared" si="0"/>
        <v>1002</v>
      </c>
      <c r="G11">
        <v>92</v>
      </c>
      <c r="H11" s="143">
        <v>93</v>
      </c>
      <c r="I11" s="143">
        <v>197</v>
      </c>
      <c r="J11" s="143">
        <v>70</v>
      </c>
    </row>
    <row r="12" spans="1:19" ht="14.25" x14ac:dyDescent="0.2">
      <c r="A12" t="s">
        <v>465</v>
      </c>
      <c r="B12" s="147">
        <v>182</v>
      </c>
      <c r="C12" s="147">
        <v>587</v>
      </c>
      <c r="D12" s="147">
        <v>249</v>
      </c>
      <c r="E12" s="148">
        <f t="shared" si="0"/>
        <v>1018</v>
      </c>
      <c r="G12">
        <v>93</v>
      </c>
      <c r="H12" s="143">
        <v>94</v>
      </c>
      <c r="I12" s="143">
        <v>188</v>
      </c>
      <c r="J12" s="143">
        <v>67</v>
      </c>
    </row>
    <row r="13" spans="1:19" ht="14.25" x14ac:dyDescent="0.2">
      <c r="A13" t="s">
        <v>152</v>
      </c>
      <c r="B13" s="147">
        <v>182</v>
      </c>
      <c r="C13" s="147">
        <v>593</v>
      </c>
      <c r="D13" s="147">
        <v>242</v>
      </c>
      <c r="E13" s="148">
        <f t="shared" si="0"/>
        <v>1017</v>
      </c>
      <c r="G13">
        <v>94</v>
      </c>
      <c r="H13" s="143">
        <v>95</v>
      </c>
      <c r="I13" s="143">
        <v>197</v>
      </c>
      <c r="J13" s="143">
        <v>72</v>
      </c>
    </row>
    <row r="14" spans="1:19" ht="14.25" x14ac:dyDescent="0.2">
      <c r="A14" t="s">
        <v>153</v>
      </c>
      <c r="B14" s="147">
        <v>208</v>
      </c>
      <c r="C14" s="147">
        <v>571</v>
      </c>
      <c r="D14" s="147">
        <v>269</v>
      </c>
      <c r="E14" s="148">
        <f t="shared" si="0"/>
        <v>1048</v>
      </c>
      <c r="G14">
        <v>95</v>
      </c>
      <c r="H14" s="143">
        <v>96</v>
      </c>
      <c r="I14" s="143">
        <v>217</v>
      </c>
      <c r="J14" s="143">
        <v>69</v>
      </c>
    </row>
    <row r="15" spans="1:19" ht="14.25" x14ac:dyDescent="0.2">
      <c r="A15" t="s">
        <v>154</v>
      </c>
      <c r="B15" s="147">
        <v>207</v>
      </c>
      <c r="C15" s="147">
        <v>582</v>
      </c>
      <c r="D15" s="147">
        <v>288</v>
      </c>
      <c r="E15" s="148">
        <f t="shared" si="0"/>
        <v>1077</v>
      </c>
      <c r="G15">
        <v>96</v>
      </c>
      <c r="H15" s="143">
        <v>97</v>
      </c>
      <c r="I15" s="143">
        <v>192</v>
      </c>
      <c r="J15" s="143">
        <v>82</v>
      </c>
    </row>
    <row r="16" spans="1:19" ht="14.25" x14ac:dyDescent="0.2">
      <c r="A16" t="s">
        <v>155</v>
      </c>
      <c r="B16" s="147">
        <v>224</v>
      </c>
      <c r="C16" s="147">
        <v>607</v>
      </c>
      <c r="D16" s="147">
        <v>288</v>
      </c>
      <c r="E16" s="148">
        <v>1119</v>
      </c>
      <c r="G16">
        <v>97</v>
      </c>
      <c r="H16" s="143">
        <v>98</v>
      </c>
      <c r="I16" s="143">
        <v>177</v>
      </c>
      <c r="J16" s="143">
        <v>94</v>
      </c>
    </row>
    <row r="17" spans="1:10" ht="14.25" x14ac:dyDescent="0.2">
      <c r="A17" t="s">
        <v>156</v>
      </c>
      <c r="B17" s="147">
        <v>207</v>
      </c>
      <c r="C17" s="147">
        <v>647</v>
      </c>
      <c r="D17" s="147">
        <v>309</v>
      </c>
      <c r="E17" s="148">
        <v>1163</v>
      </c>
      <c r="G17">
        <v>98</v>
      </c>
      <c r="H17" s="143">
        <v>99</v>
      </c>
      <c r="I17" s="143">
        <v>168</v>
      </c>
      <c r="J17" s="143">
        <v>88</v>
      </c>
    </row>
    <row r="18" spans="1:10" ht="14.25" x14ac:dyDescent="0.2">
      <c r="A18" t="s">
        <v>157</v>
      </c>
      <c r="B18" s="147">
        <v>222</v>
      </c>
      <c r="C18" s="147">
        <v>647</v>
      </c>
      <c r="D18" s="147">
        <v>306</v>
      </c>
      <c r="E18" s="148">
        <v>1175</v>
      </c>
      <c r="G18">
        <v>99</v>
      </c>
      <c r="H18" s="567">
        <v>0</v>
      </c>
      <c r="I18" s="143">
        <v>147</v>
      </c>
      <c r="J18" s="143">
        <v>63</v>
      </c>
    </row>
    <row r="19" spans="1:10" ht="14.25" x14ac:dyDescent="0.2">
      <c r="A19" t="s">
        <v>541</v>
      </c>
      <c r="B19" s="147">
        <v>215</v>
      </c>
      <c r="C19" s="147">
        <v>653</v>
      </c>
      <c r="D19" s="147">
        <v>304</v>
      </c>
      <c r="E19" s="148">
        <v>1172</v>
      </c>
      <c r="G19" s="319">
        <v>0</v>
      </c>
      <c r="H19" s="567">
        <v>1</v>
      </c>
      <c r="I19" s="143">
        <v>130</v>
      </c>
      <c r="J19" s="143">
        <v>52</v>
      </c>
    </row>
    <row r="20" spans="1:10" ht="14.25" x14ac:dyDescent="0.2">
      <c r="A20" s="646">
        <v>0.5</v>
      </c>
      <c r="B20" s="147">
        <v>217</v>
      </c>
      <c r="C20" s="147">
        <v>712</v>
      </c>
      <c r="D20" s="147">
        <v>301</v>
      </c>
      <c r="E20" s="148">
        <v>1230</v>
      </c>
      <c r="G20" s="319">
        <v>1</v>
      </c>
      <c r="H20" s="567">
        <v>2</v>
      </c>
      <c r="I20" s="143">
        <v>119</v>
      </c>
      <c r="J20" s="143">
        <v>48</v>
      </c>
    </row>
    <row r="21" spans="1:10" ht="14.25" x14ac:dyDescent="0.2">
      <c r="A21" s="646">
        <v>0.66666666666666663</v>
      </c>
      <c r="B21" s="147">
        <v>227</v>
      </c>
      <c r="C21" s="147">
        <v>706</v>
      </c>
      <c r="D21" s="147">
        <v>303</v>
      </c>
      <c r="E21" s="148">
        <v>1236</v>
      </c>
      <c r="G21" s="319">
        <v>2</v>
      </c>
      <c r="H21" s="567">
        <v>3</v>
      </c>
      <c r="I21" s="143">
        <v>125</v>
      </c>
      <c r="J21" s="143">
        <v>40</v>
      </c>
    </row>
    <row r="22" spans="1:10" x14ac:dyDescent="0.2">
      <c r="A22" s="646"/>
    </row>
    <row r="24" spans="1:10" x14ac:dyDescent="0.2">
      <c r="A24" t="s">
        <v>580</v>
      </c>
    </row>
    <row r="25" spans="1:10" ht="15" x14ac:dyDescent="0.25">
      <c r="A25" t="s">
        <v>486</v>
      </c>
      <c r="B25" s="647">
        <v>0.44</v>
      </c>
      <c r="F25" s="149"/>
      <c r="G25" s="148"/>
      <c r="H25" s="148"/>
      <c r="J25" s="142"/>
    </row>
    <row r="26" spans="1:10" x14ac:dyDescent="0.2">
      <c r="A26" t="s">
        <v>485</v>
      </c>
      <c r="B26" s="647">
        <v>0.56000000000000005</v>
      </c>
      <c r="G26" s="148"/>
      <c r="H26" s="148"/>
    </row>
    <row r="27" spans="1:10" x14ac:dyDescent="0.2">
      <c r="F27" s="13"/>
      <c r="G27" s="145"/>
      <c r="H27" s="145"/>
      <c r="I27" s="146"/>
      <c r="J27" s="146"/>
    </row>
    <row r="28" spans="1:10" x14ac:dyDescent="0.2">
      <c r="G28" s="145"/>
      <c r="H28" s="145"/>
      <c r="I28" s="146"/>
      <c r="J28" s="146"/>
    </row>
    <row r="29" spans="1:10" x14ac:dyDescent="0.2">
      <c r="G29" s="148"/>
      <c r="H29" s="148"/>
      <c r="J29" s="150"/>
    </row>
    <row r="30" spans="1:10" x14ac:dyDescent="0.2">
      <c r="G30" s="148"/>
      <c r="H30" s="148"/>
      <c r="J30" s="150"/>
    </row>
    <row r="31" spans="1:10" x14ac:dyDescent="0.2">
      <c r="G31" s="148"/>
      <c r="H31" s="148"/>
      <c r="J31" s="150"/>
    </row>
    <row r="32" spans="1:10" x14ac:dyDescent="0.2">
      <c r="G32" s="148"/>
      <c r="H32" s="148"/>
      <c r="J32" s="150"/>
    </row>
    <row r="33" spans="6:10" x14ac:dyDescent="0.2">
      <c r="G33" s="148"/>
      <c r="H33" s="148"/>
      <c r="J33" s="150"/>
    </row>
    <row r="34" spans="6:10" x14ac:dyDescent="0.2">
      <c r="G34" s="148"/>
      <c r="H34" s="148"/>
      <c r="J34" s="150"/>
    </row>
    <row r="35" spans="6:10" x14ac:dyDescent="0.2">
      <c r="G35" s="148"/>
      <c r="H35" s="148"/>
      <c r="J35" s="150"/>
    </row>
    <row r="36" spans="6:10" x14ac:dyDescent="0.2">
      <c r="G36" s="148"/>
      <c r="H36" s="148"/>
      <c r="J36" s="150"/>
    </row>
    <row r="37" spans="6:10" x14ac:dyDescent="0.2">
      <c r="G37" s="148"/>
      <c r="H37" s="148"/>
      <c r="J37" s="150"/>
    </row>
    <row r="38" spans="6:10" x14ac:dyDescent="0.2">
      <c r="G38" s="148"/>
      <c r="H38" s="148"/>
      <c r="J38" s="150"/>
    </row>
    <row r="39" spans="6:10" x14ac:dyDescent="0.2">
      <c r="G39" s="148"/>
      <c r="H39" s="148"/>
      <c r="J39" s="150"/>
    </row>
    <row r="40" spans="6:10" x14ac:dyDescent="0.2">
      <c r="G40" s="148"/>
      <c r="H40" s="148"/>
      <c r="J40" s="150"/>
    </row>
    <row r="41" spans="6:10" x14ac:dyDescent="0.2">
      <c r="G41" s="148"/>
      <c r="H41" s="148"/>
      <c r="J41" s="150"/>
    </row>
    <row r="42" spans="6:10" x14ac:dyDescent="0.2">
      <c r="F42" s="13"/>
      <c r="G42" s="145"/>
      <c r="H42" s="145"/>
      <c r="I42" s="13"/>
      <c r="J42" s="150"/>
    </row>
    <row r="43" spans="6:10" x14ac:dyDescent="0.2">
      <c r="F43" s="13"/>
      <c r="G43" s="145"/>
      <c r="H43" s="145"/>
      <c r="I43" s="13"/>
      <c r="J43" s="150"/>
    </row>
    <row r="44" spans="6:10" x14ac:dyDescent="0.2">
      <c r="F44" s="13"/>
      <c r="G44" s="145"/>
      <c r="H44" s="145"/>
      <c r="I44" s="13"/>
      <c r="J44" s="150"/>
    </row>
    <row r="45" spans="6:10" x14ac:dyDescent="0.2">
      <c r="F45" s="13"/>
      <c r="G45" s="151"/>
      <c r="H45" s="151"/>
      <c r="I45" s="152"/>
      <c r="J45" s="150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937233-FC74-4125-A04F-185D5E1A9D32}">
  <dimension ref="A21:M54"/>
  <sheetViews>
    <sheetView workbookViewId="0">
      <selection activeCell="J25" sqref="J25:K25"/>
    </sheetView>
  </sheetViews>
  <sheetFormatPr baseColWidth="10" defaultRowHeight="12.75" x14ac:dyDescent="0.2"/>
  <cols>
    <col min="1" max="1" width="23.140625" customWidth="1"/>
    <col min="2" max="6" width="12.7109375" customWidth="1"/>
    <col min="7" max="7" width="11.7109375" customWidth="1"/>
  </cols>
  <sheetData>
    <row r="21" spans="1:13" s="47" customFormat="1" ht="15" customHeight="1" x14ac:dyDescent="0.2">
      <c r="A21"/>
      <c r="B21"/>
      <c r="C21"/>
      <c r="D21"/>
      <c r="E21"/>
      <c r="F21"/>
    </row>
    <row r="22" spans="1:13" s="47" customFormat="1" ht="15" customHeight="1" x14ac:dyDescent="0.2">
      <c r="A22" s="159"/>
      <c r="B22" s="9"/>
      <c r="C22" s="42"/>
      <c r="D22" s="160"/>
      <c r="E22" s="42"/>
      <c r="F22" s="42"/>
    </row>
    <row r="23" spans="1:13" s="47" customFormat="1" ht="15" customHeight="1" x14ac:dyDescent="0.2">
      <c r="A23"/>
      <c r="B23"/>
      <c r="C23"/>
      <c r="D23"/>
      <c r="E23"/>
      <c r="F23"/>
    </row>
    <row r="24" spans="1:13" s="47" customFormat="1" ht="15" customHeight="1" x14ac:dyDescent="0.2">
      <c r="A24"/>
      <c r="B24"/>
      <c r="C24"/>
      <c r="D24"/>
      <c r="E24"/>
      <c r="F24"/>
    </row>
    <row r="25" spans="1:13" s="47" customFormat="1" ht="15" customHeight="1" x14ac:dyDescent="0.2">
      <c r="A25"/>
      <c r="B25"/>
      <c r="C25"/>
      <c r="D25"/>
      <c r="E25"/>
      <c r="F25"/>
    </row>
    <row r="26" spans="1:13" s="47" customFormat="1" ht="15" customHeight="1" x14ac:dyDescent="0.2">
      <c r="A26"/>
      <c r="B26"/>
      <c r="C26"/>
      <c r="D26"/>
      <c r="E26"/>
      <c r="F26"/>
    </row>
    <row r="27" spans="1:13" s="47" customFormat="1" ht="15" customHeight="1" x14ac:dyDescent="0.2">
      <c r="A27"/>
      <c r="B27"/>
      <c r="C27"/>
      <c r="D27"/>
      <c r="E27"/>
      <c r="F27"/>
    </row>
    <row r="28" spans="1:13" s="47" customFormat="1" ht="15" customHeight="1" x14ac:dyDescent="0.2">
      <c r="A28"/>
      <c r="B28"/>
      <c r="C28"/>
      <c r="D28"/>
      <c r="E28"/>
      <c r="F28"/>
    </row>
    <row r="29" spans="1:13" s="47" customFormat="1" ht="15" customHeight="1" x14ac:dyDescent="0.2">
      <c r="A29"/>
      <c r="B29"/>
      <c r="C29"/>
      <c r="D29"/>
      <c r="E29"/>
      <c r="F29"/>
      <c r="H29"/>
      <c r="J29"/>
      <c r="K29"/>
      <c r="L29"/>
      <c r="M29"/>
    </row>
    <row r="30" spans="1:13" s="47" customFormat="1" ht="15" customHeight="1" x14ac:dyDescent="0.2">
      <c r="A30"/>
      <c r="B30"/>
      <c r="C30"/>
      <c r="D30"/>
      <c r="E30"/>
      <c r="F30"/>
      <c r="H30"/>
      <c r="I30"/>
      <c r="J30"/>
      <c r="K30"/>
      <c r="L30"/>
      <c r="M30"/>
    </row>
    <row r="31" spans="1:13" s="47" customFormat="1" ht="15" customHeight="1" x14ac:dyDescent="0.2">
      <c r="A31"/>
      <c r="B31"/>
      <c r="C31"/>
      <c r="D31"/>
      <c r="E31"/>
      <c r="F31"/>
      <c r="I31"/>
      <c r="J31"/>
      <c r="K31"/>
      <c r="L31"/>
      <c r="M31"/>
    </row>
    <row r="32" spans="1:13" s="47" customFormat="1" ht="15" customHeight="1" x14ac:dyDescent="0.2">
      <c r="A32"/>
      <c r="B32"/>
      <c r="C32"/>
      <c r="D32"/>
      <c r="E32"/>
      <c r="F32"/>
      <c r="H32"/>
      <c r="I32"/>
      <c r="J32"/>
      <c r="K32"/>
      <c r="L32"/>
      <c r="M32"/>
    </row>
    <row r="33" spans="1:13" s="47" customFormat="1" ht="15" customHeight="1" x14ac:dyDescent="0.2">
      <c r="A33"/>
      <c r="B33"/>
      <c r="C33"/>
      <c r="D33"/>
      <c r="E33"/>
      <c r="F33"/>
      <c r="H33"/>
      <c r="J33"/>
      <c r="K33"/>
      <c r="L33"/>
      <c r="M33"/>
    </row>
    <row r="34" spans="1:13" s="47" customFormat="1" ht="15" customHeight="1" x14ac:dyDescent="0.2">
      <c r="A34"/>
      <c r="B34"/>
      <c r="C34"/>
      <c r="D34"/>
      <c r="E34"/>
      <c r="F34"/>
      <c r="I34"/>
      <c r="J34"/>
      <c r="K34"/>
      <c r="L34"/>
      <c r="M34"/>
    </row>
    <row r="35" spans="1:13" s="47" customFormat="1" ht="15" customHeight="1" x14ac:dyDescent="0.2">
      <c r="A35"/>
      <c r="B35"/>
      <c r="C35"/>
      <c r="D35"/>
      <c r="E35"/>
      <c r="F35"/>
      <c r="H35"/>
      <c r="I35"/>
      <c r="J35"/>
      <c r="K35"/>
      <c r="L35"/>
      <c r="M35"/>
    </row>
    <row r="36" spans="1:13" s="47" customFormat="1" ht="15" customHeight="1" x14ac:dyDescent="0.2">
      <c r="A36"/>
      <c r="B36"/>
      <c r="C36"/>
      <c r="D36"/>
      <c r="E36"/>
      <c r="F36"/>
      <c r="H36"/>
      <c r="I36"/>
      <c r="J36"/>
      <c r="L36"/>
      <c r="M36"/>
    </row>
    <row r="37" spans="1:13" s="47" customFormat="1" ht="15" customHeight="1" x14ac:dyDescent="0.2">
      <c r="A37"/>
      <c r="B37"/>
      <c r="C37"/>
      <c r="D37"/>
      <c r="E37"/>
      <c r="F37"/>
      <c r="H37"/>
      <c r="I37"/>
      <c r="J37"/>
      <c r="K37"/>
      <c r="L37"/>
      <c r="M37"/>
    </row>
    <row r="38" spans="1:13" s="47" customFormat="1" ht="15" customHeight="1" x14ac:dyDescent="0.2">
      <c r="A38"/>
      <c r="B38"/>
      <c r="C38"/>
      <c r="D38"/>
      <c r="E38"/>
      <c r="F38"/>
      <c r="H38"/>
      <c r="I38"/>
      <c r="J38"/>
      <c r="K38"/>
      <c r="L38"/>
      <c r="M38"/>
    </row>
    <row r="39" spans="1:13" s="47" customFormat="1" ht="15" customHeight="1" x14ac:dyDescent="0.2">
      <c r="A39"/>
      <c r="B39"/>
      <c r="C39"/>
      <c r="D39"/>
      <c r="E39"/>
      <c r="F39"/>
      <c r="H39"/>
      <c r="I39"/>
      <c r="J39"/>
      <c r="K39"/>
      <c r="L39"/>
      <c r="M39"/>
    </row>
    <row r="40" spans="1:13" s="47" customFormat="1" ht="15" customHeight="1" x14ac:dyDescent="0.2">
      <c r="A40"/>
      <c r="B40"/>
      <c r="C40"/>
      <c r="D40"/>
      <c r="E40"/>
      <c r="F40"/>
      <c r="H40"/>
      <c r="I40"/>
      <c r="J40"/>
      <c r="K40"/>
      <c r="L40"/>
      <c r="M40"/>
    </row>
    <row r="41" spans="1:13" s="47" customFormat="1" ht="15" customHeight="1" x14ac:dyDescent="0.2">
      <c r="A41"/>
      <c r="B41"/>
      <c r="C41"/>
      <c r="D41"/>
      <c r="E41"/>
      <c r="F41"/>
      <c r="H41"/>
      <c r="I41"/>
      <c r="J41"/>
      <c r="K41"/>
      <c r="L41"/>
      <c r="M41"/>
    </row>
    <row r="42" spans="1:13" s="47" customFormat="1" ht="15" customHeight="1" x14ac:dyDescent="0.2">
      <c r="A42"/>
      <c r="B42"/>
      <c r="C42"/>
      <c r="D42"/>
      <c r="E42"/>
      <c r="F42"/>
      <c r="H42"/>
      <c r="I42"/>
      <c r="J42"/>
      <c r="K42"/>
      <c r="L42"/>
      <c r="M42"/>
    </row>
    <row r="43" spans="1:13" s="47" customFormat="1" ht="15" customHeight="1" x14ac:dyDescent="0.2">
      <c r="A43"/>
      <c r="B43"/>
      <c r="C43"/>
      <c r="D43"/>
      <c r="E43"/>
      <c r="F43"/>
      <c r="H43"/>
      <c r="I43"/>
      <c r="J43"/>
      <c r="K43"/>
      <c r="L43"/>
      <c r="M43"/>
    </row>
    <row r="44" spans="1:13" s="47" customFormat="1" ht="15" customHeight="1" x14ac:dyDescent="0.2">
      <c r="A44"/>
      <c r="B44"/>
      <c r="C44"/>
      <c r="D44"/>
      <c r="E44"/>
      <c r="F44"/>
      <c r="H44"/>
      <c r="I44"/>
      <c r="J44"/>
      <c r="K44"/>
      <c r="L44"/>
      <c r="M44"/>
    </row>
    <row r="45" spans="1:13" s="47" customFormat="1" ht="15" customHeight="1" x14ac:dyDescent="0.2">
      <c r="A45"/>
      <c r="B45"/>
      <c r="C45"/>
      <c r="D45"/>
      <c r="E45"/>
      <c r="F45"/>
      <c r="H45"/>
      <c r="I45"/>
      <c r="J45"/>
      <c r="K45"/>
      <c r="L45"/>
      <c r="M45"/>
    </row>
    <row r="46" spans="1:13" s="47" customFormat="1" ht="15" customHeight="1" x14ac:dyDescent="0.2">
      <c r="A46"/>
      <c r="B46"/>
      <c r="C46"/>
      <c r="D46"/>
      <c r="E46"/>
      <c r="F46"/>
      <c r="H46"/>
      <c r="I46"/>
      <c r="J46"/>
      <c r="K46"/>
      <c r="L46"/>
      <c r="M46"/>
    </row>
    <row r="47" spans="1:13" s="47" customFormat="1" ht="15" customHeight="1" x14ac:dyDescent="0.2">
      <c r="A47"/>
      <c r="B47"/>
      <c r="C47"/>
      <c r="D47"/>
      <c r="E47"/>
      <c r="F47"/>
    </row>
    <row r="48" spans="1:13" s="47" customFormat="1" ht="15" customHeight="1" x14ac:dyDescent="0.2">
      <c r="A48"/>
      <c r="B48"/>
      <c r="C48"/>
      <c r="D48"/>
      <c r="E48"/>
      <c r="F48"/>
    </row>
    <row r="49" spans="1:6" s="47" customFormat="1" ht="15" customHeight="1" x14ac:dyDescent="0.2">
      <c r="A49"/>
      <c r="B49"/>
      <c r="C49"/>
      <c r="D49"/>
      <c r="E49"/>
      <c r="F49"/>
    </row>
    <row r="50" spans="1:6" s="47" customFormat="1" ht="15" customHeight="1" x14ac:dyDescent="0.2">
      <c r="A50"/>
      <c r="B50"/>
      <c r="C50"/>
      <c r="D50"/>
      <c r="E50"/>
      <c r="F50"/>
    </row>
    <row r="51" spans="1:6" s="47" customFormat="1" ht="15" customHeight="1" x14ac:dyDescent="0.2">
      <c r="A51"/>
      <c r="B51"/>
      <c r="C51"/>
      <c r="D51"/>
      <c r="E51"/>
      <c r="F51"/>
    </row>
    <row r="52" spans="1:6" s="47" customFormat="1" ht="15" customHeight="1" x14ac:dyDescent="0.2">
      <c r="A52"/>
      <c r="B52"/>
      <c r="C52"/>
      <c r="D52"/>
      <c r="E52"/>
      <c r="F52"/>
    </row>
    <row r="54" spans="1:6" ht="12.75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0B09C-ED79-4219-A0B1-88B79E1CF08E}">
  <dimension ref="A1:G52"/>
  <sheetViews>
    <sheetView workbookViewId="0">
      <selection activeCell="J25" sqref="J25:K25"/>
    </sheetView>
  </sheetViews>
  <sheetFormatPr baseColWidth="10" defaultRowHeight="12.75" x14ac:dyDescent="0.2"/>
  <cols>
    <col min="1" max="1" width="22.42578125" customWidth="1"/>
    <col min="2" max="6" width="12.85546875" customWidth="1"/>
  </cols>
  <sheetData>
    <row r="1" spans="1:6" x14ac:dyDescent="0.2">
      <c r="A1" s="649"/>
      <c r="B1" s="641"/>
      <c r="C1" s="641"/>
      <c r="D1" s="641"/>
      <c r="E1" s="641"/>
      <c r="F1" s="641"/>
    </row>
    <row r="2" spans="1:6" x14ac:dyDescent="0.2">
      <c r="A2" s="649"/>
      <c r="B2" s="641"/>
      <c r="C2" s="641"/>
      <c r="D2" s="641"/>
      <c r="E2" s="641"/>
      <c r="F2" s="641"/>
    </row>
    <row r="3" spans="1:6" ht="15" customHeight="1" x14ac:dyDescent="0.2">
      <c r="A3" s="641"/>
      <c r="B3" s="641"/>
      <c r="C3" s="641"/>
      <c r="D3" s="641"/>
      <c r="E3" s="641"/>
      <c r="F3" s="641"/>
    </row>
    <row r="4" spans="1:6" ht="15" customHeight="1" x14ac:dyDescent="0.2">
      <c r="A4" s="641"/>
      <c r="B4" s="641"/>
      <c r="C4" s="641"/>
      <c r="D4" s="641"/>
      <c r="E4" s="641"/>
      <c r="F4" s="641"/>
    </row>
    <row r="5" spans="1:6" ht="15" customHeight="1" x14ac:dyDescent="0.2">
      <c r="A5" s="641"/>
      <c r="B5" s="641"/>
      <c r="C5" s="641"/>
      <c r="D5" s="641"/>
      <c r="E5" s="641"/>
      <c r="F5" s="641"/>
    </row>
    <row r="6" spans="1:6" ht="15" customHeight="1" x14ac:dyDescent="0.2">
      <c r="A6" s="641"/>
      <c r="B6" s="641"/>
      <c r="C6" s="641"/>
      <c r="D6" s="641"/>
      <c r="E6" s="641"/>
      <c r="F6" s="641"/>
    </row>
    <row r="7" spans="1:6" x14ac:dyDescent="0.2">
      <c r="A7" s="641"/>
      <c r="B7" s="641"/>
      <c r="C7" s="641"/>
      <c r="D7" s="641"/>
      <c r="E7" s="641"/>
      <c r="F7" s="641"/>
    </row>
    <row r="8" spans="1:6" x14ac:dyDescent="0.2">
      <c r="A8" s="641"/>
      <c r="B8" s="641"/>
      <c r="C8" s="641"/>
      <c r="D8" s="641"/>
      <c r="E8" s="641"/>
      <c r="F8" s="641"/>
    </row>
    <row r="9" spans="1:6" x14ac:dyDescent="0.2">
      <c r="A9" s="641"/>
      <c r="B9" s="641"/>
      <c r="C9" s="641"/>
      <c r="D9" s="641"/>
      <c r="E9" s="641"/>
      <c r="F9" s="641"/>
    </row>
    <row r="10" spans="1:6" x14ac:dyDescent="0.2">
      <c r="A10" s="641"/>
      <c r="B10" s="641"/>
      <c r="C10" s="641"/>
      <c r="D10" s="641"/>
      <c r="E10" s="641"/>
      <c r="F10" s="641"/>
    </row>
    <row r="11" spans="1:6" x14ac:dyDescent="0.2">
      <c r="A11" s="641"/>
      <c r="B11" s="641"/>
      <c r="C11" s="641"/>
      <c r="D11" s="641"/>
      <c r="E11" s="641"/>
      <c r="F11" s="641"/>
    </row>
    <row r="12" spans="1:6" x14ac:dyDescent="0.2">
      <c r="A12" s="641"/>
      <c r="B12" s="641"/>
      <c r="C12" s="641"/>
      <c r="D12" s="641"/>
      <c r="E12" s="641"/>
      <c r="F12" s="641"/>
    </row>
    <row r="13" spans="1:6" x14ac:dyDescent="0.2">
      <c r="A13" s="648"/>
      <c r="B13" s="641"/>
      <c r="C13" s="648"/>
      <c r="D13" s="641"/>
      <c r="E13" s="641"/>
      <c r="F13" s="641"/>
    </row>
    <row r="14" spans="1:6" x14ac:dyDescent="0.2">
      <c r="A14" s="641"/>
      <c r="B14" s="641"/>
      <c r="C14" s="641"/>
      <c r="D14" s="641"/>
      <c r="E14" s="641"/>
      <c r="F14" s="641"/>
    </row>
    <row r="18" spans="1:6" x14ac:dyDescent="0.2">
      <c r="A18" s="443"/>
      <c r="B18" s="444" t="s">
        <v>466</v>
      </c>
      <c r="C18" s="445" t="s">
        <v>456</v>
      </c>
      <c r="D18" s="445" t="s">
        <v>457</v>
      </c>
      <c r="E18" s="445" t="s">
        <v>39</v>
      </c>
      <c r="F18" s="445" t="s">
        <v>467</v>
      </c>
    </row>
    <row r="19" spans="1:6" x14ac:dyDescent="0.2">
      <c r="A19" s="59" t="s">
        <v>468</v>
      </c>
      <c r="B19" s="157">
        <v>0</v>
      </c>
      <c r="C19" s="157">
        <v>3</v>
      </c>
      <c r="D19" s="157">
        <v>3</v>
      </c>
      <c r="E19" s="157">
        <f>SUM(B19:D19)</f>
        <v>6</v>
      </c>
      <c r="F19" s="232">
        <f>E19/E$51</f>
        <v>4.8820179007323028E-3</v>
      </c>
    </row>
    <row r="20" spans="1:6" x14ac:dyDescent="0.2">
      <c r="A20" s="59" t="s">
        <v>614</v>
      </c>
      <c r="B20" s="157">
        <v>8</v>
      </c>
      <c r="C20" s="157">
        <v>9</v>
      </c>
      <c r="D20" s="157">
        <v>3</v>
      </c>
      <c r="E20" s="157">
        <f>SUM(B20:D20)</f>
        <v>20</v>
      </c>
      <c r="F20" s="232">
        <f>E20/E$51</f>
        <v>1.627339300244101E-2</v>
      </c>
    </row>
    <row r="21" spans="1:6" x14ac:dyDescent="0.2">
      <c r="A21" s="59" t="s">
        <v>542</v>
      </c>
      <c r="B21" s="157">
        <v>2</v>
      </c>
      <c r="C21" s="157">
        <v>2</v>
      </c>
      <c r="D21" s="157">
        <v>2</v>
      </c>
      <c r="E21" s="157">
        <f>SUM(B21:D21)</f>
        <v>6</v>
      </c>
      <c r="F21" s="232">
        <v>2.5999999999999999E-3</v>
      </c>
    </row>
    <row r="22" spans="1:6" x14ac:dyDescent="0.2">
      <c r="A22" s="59" t="s">
        <v>469</v>
      </c>
      <c r="B22" s="157">
        <v>1</v>
      </c>
      <c r="C22" s="157">
        <v>5</v>
      </c>
      <c r="D22" s="157">
        <v>3</v>
      </c>
      <c r="E22" s="157">
        <f>SUM(B22:D22)</f>
        <v>9</v>
      </c>
      <c r="F22" s="232">
        <f t="shared" ref="F22:F51" si="0">E22/E$51</f>
        <v>7.3230268510984537E-3</v>
      </c>
    </row>
    <row r="23" spans="1:6" x14ac:dyDescent="0.2">
      <c r="A23" s="59" t="s">
        <v>470</v>
      </c>
      <c r="B23" s="157">
        <v>2</v>
      </c>
      <c r="C23" s="157">
        <v>4</v>
      </c>
      <c r="D23" s="157">
        <v>2</v>
      </c>
      <c r="E23" s="157">
        <f t="shared" ref="E23:E36" si="1">SUM(B23:D23)</f>
        <v>8</v>
      </c>
      <c r="F23" s="232">
        <f t="shared" si="0"/>
        <v>6.5093572009764034E-3</v>
      </c>
    </row>
    <row r="24" spans="1:6" x14ac:dyDescent="0.2">
      <c r="A24" s="59" t="s">
        <v>471</v>
      </c>
      <c r="B24" s="157">
        <v>1</v>
      </c>
      <c r="C24" s="157">
        <v>6</v>
      </c>
      <c r="D24" s="157">
        <v>0</v>
      </c>
      <c r="E24" s="157">
        <f t="shared" si="1"/>
        <v>7</v>
      </c>
      <c r="F24" s="232">
        <f t="shared" si="0"/>
        <v>5.6956875508543531E-3</v>
      </c>
    </row>
    <row r="25" spans="1:6" x14ac:dyDescent="0.2">
      <c r="A25" s="59" t="s">
        <v>472</v>
      </c>
      <c r="B25" s="157">
        <v>0</v>
      </c>
      <c r="C25" s="157">
        <v>3</v>
      </c>
      <c r="D25" s="157">
        <v>1</v>
      </c>
      <c r="E25" s="157">
        <f t="shared" si="1"/>
        <v>4</v>
      </c>
      <c r="F25" s="232">
        <f t="shared" si="0"/>
        <v>3.2546786004882017E-3</v>
      </c>
    </row>
    <row r="26" spans="1:6" x14ac:dyDescent="0.2">
      <c r="A26" s="59" t="s">
        <v>473</v>
      </c>
      <c r="B26" s="157">
        <v>0</v>
      </c>
      <c r="C26" s="157">
        <v>5</v>
      </c>
      <c r="D26" s="157">
        <v>1</v>
      </c>
      <c r="E26" s="157">
        <f t="shared" si="1"/>
        <v>6</v>
      </c>
      <c r="F26" s="232">
        <f t="shared" si="0"/>
        <v>4.8820179007323028E-3</v>
      </c>
    </row>
    <row r="27" spans="1:6" x14ac:dyDescent="0.2">
      <c r="A27" s="59" t="s">
        <v>543</v>
      </c>
      <c r="B27" s="157">
        <v>1</v>
      </c>
      <c r="C27" s="157">
        <v>3</v>
      </c>
      <c r="D27" s="157">
        <v>0</v>
      </c>
      <c r="E27" s="157">
        <f>SUM(B27:D27)</f>
        <v>4</v>
      </c>
      <c r="F27" s="232">
        <f t="shared" si="0"/>
        <v>3.2546786004882017E-3</v>
      </c>
    </row>
    <row r="28" spans="1:6" x14ac:dyDescent="0.2">
      <c r="A28" s="59" t="s">
        <v>474</v>
      </c>
      <c r="B28" s="157">
        <v>1</v>
      </c>
      <c r="C28" s="157">
        <v>10</v>
      </c>
      <c r="D28" s="157">
        <v>0</v>
      </c>
      <c r="E28" s="157">
        <f t="shared" si="1"/>
        <v>11</v>
      </c>
      <c r="F28" s="232">
        <f t="shared" si="0"/>
        <v>8.9503661513425543E-3</v>
      </c>
    </row>
    <row r="29" spans="1:6" x14ac:dyDescent="0.2">
      <c r="A29" s="59" t="s">
        <v>475</v>
      </c>
      <c r="B29" s="157">
        <v>12</v>
      </c>
      <c r="C29" s="157">
        <v>48</v>
      </c>
      <c r="D29" s="157">
        <v>19</v>
      </c>
      <c r="E29" s="157">
        <f t="shared" si="1"/>
        <v>79</v>
      </c>
      <c r="F29" s="232">
        <f t="shared" si="0"/>
        <v>6.4279902359641983E-2</v>
      </c>
    </row>
    <row r="30" spans="1:6" x14ac:dyDescent="0.2">
      <c r="A30" s="59" t="s">
        <v>548</v>
      </c>
      <c r="B30" s="157">
        <v>36</v>
      </c>
      <c r="C30" s="157">
        <v>101</v>
      </c>
      <c r="D30" s="157">
        <v>24</v>
      </c>
      <c r="E30" s="157">
        <f t="shared" si="1"/>
        <v>161</v>
      </c>
      <c r="F30" s="232">
        <f t="shared" si="0"/>
        <v>0.13100081366965013</v>
      </c>
    </row>
    <row r="31" spans="1:6" x14ac:dyDescent="0.2">
      <c r="A31" s="59" t="s">
        <v>476</v>
      </c>
      <c r="B31" s="157">
        <v>0</v>
      </c>
      <c r="C31" s="157">
        <v>3</v>
      </c>
      <c r="D31" s="157">
        <v>0</v>
      </c>
      <c r="E31" s="157">
        <f t="shared" si="1"/>
        <v>3</v>
      </c>
      <c r="F31" s="232">
        <f t="shared" si="0"/>
        <v>2.4410089503661514E-3</v>
      </c>
    </row>
    <row r="32" spans="1:6" x14ac:dyDescent="0.2">
      <c r="A32" s="59" t="s">
        <v>615</v>
      </c>
      <c r="B32" s="157">
        <v>1</v>
      </c>
      <c r="C32" s="157">
        <v>2</v>
      </c>
      <c r="D32" s="157">
        <v>0</v>
      </c>
      <c r="E32" s="157">
        <f t="shared" si="1"/>
        <v>3</v>
      </c>
      <c r="F32" s="232">
        <f t="shared" si="0"/>
        <v>2.4410089503661514E-3</v>
      </c>
    </row>
    <row r="33" spans="1:7" x14ac:dyDescent="0.2">
      <c r="A33" s="59" t="s">
        <v>544</v>
      </c>
      <c r="B33" s="157">
        <v>1</v>
      </c>
      <c r="C33" s="157">
        <v>1</v>
      </c>
      <c r="D33" s="157">
        <v>1</v>
      </c>
      <c r="E33" s="157">
        <f>SUM(B33:D33)</f>
        <v>3</v>
      </c>
      <c r="F33" s="232">
        <f t="shared" si="0"/>
        <v>2.4410089503661514E-3</v>
      </c>
    </row>
    <row r="34" spans="1:7" x14ac:dyDescent="0.2">
      <c r="A34" s="59" t="s">
        <v>616</v>
      </c>
      <c r="B34" s="157">
        <v>0</v>
      </c>
      <c r="C34" s="157">
        <v>26</v>
      </c>
      <c r="D34" s="157">
        <v>26</v>
      </c>
      <c r="E34" s="157">
        <f>SUM(B34:D34)</f>
        <v>52</v>
      </c>
      <c r="F34" s="232">
        <f t="shared" si="0"/>
        <v>4.231082180634662E-2</v>
      </c>
    </row>
    <row r="35" spans="1:7" x14ac:dyDescent="0.2">
      <c r="A35" s="59" t="s">
        <v>550</v>
      </c>
      <c r="B35" s="157">
        <v>0</v>
      </c>
      <c r="C35" s="157">
        <v>7</v>
      </c>
      <c r="D35" s="157">
        <v>8</v>
      </c>
      <c r="E35" s="157">
        <f>SUM(B35:D35)</f>
        <v>15</v>
      </c>
      <c r="F35" s="232">
        <f t="shared" si="0"/>
        <v>1.2205044751830757E-2</v>
      </c>
    </row>
    <row r="36" spans="1:7" x14ac:dyDescent="0.2">
      <c r="A36" s="59" t="s">
        <v>477</v>
      </c>
      <c r="B36" s="157">
        <v>1</v>
      </c>
      <c r="C36" s="157">
        <v>5</v>
      </c>
      <c r="D36" s="157">
        <v>2</v>
      </c>
      <c r="E36" s="157">
        <f t="shared" si="1"/>
        <v>8</v>
      </c>
      <c r="F36" s="232">
        <f t="shared" si="0"/>
        <v>6.5093572009764034E-3</v>
      </c>
    </row>
    <row r="37" spans="1:7" x14ac:dyDescent="0.2">
      <c r="A37" s="59" t="s">
        <v>618</v>
      </c>
      <c r="B37" s="157">
        <v>0</v>
      </c>
      <c r="C37" s="157">
        <v>1</v>
      </c>
      <c r="D37" s="157">
        <v>2</v>
      </c>
      <c r="E37" s="157">
        <f>SUM(B37:D37)</f>
        <v>3</v>
      </c>
      <c r="F37" s="232">
        <f t="shared" si="0"/>
        <v>2.4410089503661514E-3</v>
      </c>
    </row>
    <row r="38" spans="1:7" x14ac:dyDescent="0.2">
      <c r="A38" s="59" t="s">
        <v>546</v>
      </c>
      <c r="B38" s="157">
        <v>10</v>
      </c>
      <c r="C38" s="157">
        <v>14</v>
      </c>
      <c r="D38" s="157">
        <v>14</v>
      </c>
      <c r="E38" s="157">
        <f>SUM(B38:D38)</f>
        <v>38</v>
      </c>
      <c r="F38" s="232">
        <f t="shared" si="0"/>
        <v>3.0919446704637917E-2</v>
      </c>
    </row>
    <row r="39" spans="1:7" x14ac:dyDescent="0.2">
      <c r="A39" s="59" t="s">
        <v>478</v>
      </c>
      <c r="B39" s="157">
        <v>2</v>
      </c>
      <c r="C39" s="157">
        <v>3</v>
      </c>
      <c r="D39" s="157">
        <v>1</v>
      </c>
      <c r="E39" s="157">
        <f>SUM(B39:D39)</f>
        <v>6</v>
      </c>
      <c r="F39" s="232">
        <f t="shared" si="0"/>
        <v>4.8820179007323028E-3</v>
      </c>
    </row>
    <row r="40" spans="1:7" x14ac:dyDescent="0.2">
      <c r="A40" s="59" t="s">
        <v>479</v>
      </c>
      <c r="B40" s="157">
        <v>5</v>
      </c>
      <c r="C40" s="157">
        <v>14</v>
      </c>
      <c r="D40" s="157">
        <v>13</v>
      </c>
      <c r="E40" s="157">
        <f t="shared" ref="E40:E48" si="2">SUM(B40:D40)</f>
        <v>32</v>
      </c>
      <c r="F40" s="232">
        <f t="shared" si="0"/>
        <v>2.6037428803905614E-2</v>
      </c>
    </row>
    <row r="41" spans="1:7" x14ac:dyDescent="0.2">
      <c r="A41" s="59" t="s">
        <v>617</v>
      </c>
      <c r="B41" s="157">
        <v>0</v>
      </c>
      <c r="C41" s="157">
        <v>8</v>
      </c>
      <c r="D41" s="157">
        <v>0</v>
      </c>
      <c r="E41" s="157">
        <f t="shared" si="2"/>
        <v>8</v>
      </c>
      <c r="F41" s="232">
        <f t="shared" si="0"/>
        <v>6.5093572009764034E-3</v>
      </c>
    </row>
    <row r="42" spans="1:7" x14ac:dyDescent="0.2">
      <c r="A42" s="59" t="s">
        <v>480</v>
      </c>
      <c r="B42" s="157">
        <v>2</v>
      </c>
      <c r="C42" s="157">
        <v>4</v>
      </c>
      <c r="D42" s="157">
        <v>1</v>
      </c>
      <c r="E42" s="157">
        <f t="shared" si="2"/>
        <v>7</v>
      </c>
      <c r="F42" s="232">
        <f t="shared" si="0"/>
        <v>5.6956875508543531E-3</v>
      </c>
    </row>
    <row r="43" spans="1:7" x14ac:dyDescent="0.2">
      <c r="A43" s="59" t="s">
        <v>481</v>
      </c>
      <c r="B43" s="157">
        <v>2</v>
      </c>
      <c r="C43" s="157">
        <v>7</v>
      </c>
      <c r="D43" s="157">
        <v>3</v>
      </c>
      <c r="E43" s="157">
        <f t="shared" si="2"/>
        <v>12</v>
      </c>
      <c r="F43" s="232">
        <f t="shared" si="0"/>
        <v>9.7640358014646055E-3</v>
      </c>
    </row>
    <row r="44" spans="1:7" x14ac:dyDescent="0.2">
      <c r="A44" s="59" t="s">
        <v>482</v>
      </c>
      <c r="B44" s="157">
        <v>7</v>
      </c>
      <c r="C44" s="157">
        <v>17</v>
      </c>
      <c r="D44" s="157">
        <v>3</v>
      </c>
      <c r="E44" s="157">
        <f t="shared" si="2"/>
        <v>27</v>
      </c>
      <c r="F44" s="232">
        <f t="shared" si="0"/>
        <v>2.1969080553295363E-2</v>
      </c>
      <c r="G44" s="593"/>
    </row>
    <row r="45" spans="1:7" x14ac:dyDescent="0.2">
      <c r="A45" s="59" t="s">
        <v>579</v>
      </c>
      <c r="B45" s="157">
        <v>1</v>
      </c>
      <c r="C45" s="157">
        <v>4</v>
      </c>
      <c r="D45" s="157">
        <v>0</v>
      </c>
      <c r="E45" s="157">
        <f t="shared" si="2"/>
        <v>5</v>
      </c>
      <c r="F45" s="232">
        <f t="shared" si="0"/>
        <v>4.0683482506102524E-3</v>
      </c>
      <c r="G45" s="593"/>
    </row>
    <row r="46" spans="1:7" x14ac:dyDescent="0.2">
      <c r="A46" s="59" t="s">
        <v>483</v>
      </c>
      <c r="B46" s="157">
        <v>1</v>
      </c>
      <c r="C46" s="157">
        <v>1</v>
      </c>
      <c r="D46" s="157">
        <v>3</v>
      </c>
      <c r="E46" s="157">
        <f t="shared" si="2"/>
        <v>5</v>
      </c>
      <c r="F46" s="232">
        <f t="shared" si="0"/>
        <v>4.0683482506102524E-3</v>
      </c>
    </row>
    <row r="47" spans="1:7" x14ac:dyDescent="0.2">
      <c r="A47" s="59" t="s">
        <v>484</v>
      </c>
      <c r="B47" s="157">
        <v>16</v>
      </c>
      <c r="C47" s="157">
        <v>60</v>
      </c>
      <c r="D47" s="157">
        <v>28</v>
      </c>
      <c r="E47" s="157">
        <f t="shared" si="2"/>
        <v>104</v>
      </c>
      <c r="F47" s="232">
        <f t="shared" si="0"/>
        <v>8.462164361269324E-2</v>
      </c>
    </row>
    <row r="48" spans="1:7" x14ac:dyDescent="0.2">
      <c r="A48" s="59" t="s">
        <v>619</v>
      </c>
      <c r="B48" s="157">
        <v>8</v>
      </c>
      <c r="C48" s="157">
        <v>18</v>
      </c>
      <c r="D48" s="157">
        <v>14</v>
      </c>
      <c r="E48" s="157">
        <f t="shared" si="2"/>
        <v>40</v>
      </c>
      <c r="F48" s="232">
        <f t="shared" si="0"/>
        <v>3.254678600488202E-2</v>
      </c>
    </row>
    <row r="49" spans="1:6" x14ac:dyDescent="0.2">
      <c r="A49" s="446" t="s">
        <v>485</v>
      </c>
      <c r="B49" s="447">
        <f>SUM(B19:B48)</f>
        <v>121</v>
      </c>
      <c r="C49" s="447">
        <f>SUM(C19:C48)</f>
        <v>394</v>
      </c>
      <c r="D49" s="447">
        <f>SUM(D19:D48)</f>
        <v>177</v>
      </c>
      <c r="E49" s="447">
        <f>SUM(E19:E48)</f>
        <v>692</v>
      </c>
      <c r="F49" s="448">
        <f t="shared" si="0"/>
        <v>0.56305939788445891</v>
      </c>
    </row>
    <row r="50" spans="1:6" ht="13.5" thickBot="1" x14ac:dyDescent="0.25">
      <c r="A50" s="446" t="s">
        <v>486</v>
      </c>
      <c r="B50" s="449">
        <v>105</v>
      </c>
      <c r="C50" s="449">
        <v>305</v>
      </c>
      <c r="D50" s="449">
        <v>127</v>
      </c>
      <c r="E50" s="449">
        <f>SUM(B50:D50)</f>
        <v>537</v>
      </c>
      <c r="F50" s="450">
        <f t="shared" si="0"/>
        <v>0.43694060211554109</v>
      </c>
    </row>
    <row r="51" spans="1:6" ht="13.5" thickBot="1" x14ac:dyDescent="0.25">
      <c r="A51" s="217" t="s">
        <v>487</v>
      </c>
      <c r="B51" s="218">
        <f>SUM(B49:B50)</f>
        <v>226</v>
      </c>
      <c r="C51" s="158">
        <f>SUM(C49:C50)</f>
        <v>699</v>
      </c>
      <c r="D51" s="158">
        <f>SUM(D49:D50)</f>
        <v>304</v>
      </c>
      <c r="E51" s="158">
        <f>SUM(E49:E50)</f>
        <v>1229</v>
      </c>
      <c r="F51" s="233">
        <f t="shared" si="0"/>
        <v>1</v>
      </c>
    </row>
    <row r="52" spans="1:6" x14ac:dyDescent="0.2">
      <c r="A52" s="446" t="s">
        <v>488</v>
      </c>
      <c r="B52" s="451">
        <f>B49/B51</f>
        <v>0.53539823008849563</v>
      </c>
      <c r="C52" s="451">
        <f>C49/C51</f>
        <v>0.5636623748211731</v>
      </c>
      <c r="D52" s="451">
        <f>D49/D51</f>
        <v>0.58223684210526316</v>
      </c>
      <c r="E52" s="451">
        <f>E49/E51</f>
        <v>0.56305939788445891</v>
      </c>
      <c r="F52" s="42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F6B3B-5D69-48E3-B4A4-A2381DF6A151}">
  <dimension ref="A1:G53"/>
  <sheetViews>
    <sheetView topLeftCell="A13" workbookViewId="0">
      <selection activeCell="L19" sqref="L19"/>
    </sheetView>
  </sheetViews>
  <sheetFormatPr baseColWidth="10" defaultRowHeight="12.75" x14ac:dyDescent="0.2"/>
  <cols>
    <col min="1" max="1" width="33" customWidth="1"/>
    <col min="2" max="2" width="9.140625" customWidth="1"/>
    <col min="3" max="3" width="8.42578125" customWidth="1"/>
    <col min="4" max="4" width="10.42578125" customWidth="1"/>
    <col min="5" max="6" width="9" customWidth="1"/>
    <col min="7" max="7" width="11.42578125" style="190"/>
  </cols>
  <sheetData>
    <row r="1" spans="1:7" ht="12.75" customHeight="1" x14ac:dyDescent="0.25">
      <c r="A1" s="127"/>
    </row>
    <row r="2" spans="1:7" ht="12.75" customHeight="1" x14ac:dyDescent="0.25">
      <c r="A2" s="127"/>
      <c r="D2" s="148"/>
    </row>
    <row r="3" spans="1:7" s="47" customFormat="1" ht="12.75" customHeight="1" x14ac:dyDescent="0.2">
      <c r="A3" s="452"/>
      <c r="B3" s="453" t="s">
        <v>489</v>
      </c>
      <c r="C3" s="453"/>
      <c r="D3" s="454" t="s">
        <v>490</v>
      </c>
      <c r="E3" s="394"/>
      <c r="F3" s="412"/>
      <c r="G3" s="455" t="s">
        <v>39</v>
      </c>
    </row>
    <row r="4" spans="1:7" s="47" customFormat="1" ht="12.75" customHeight="1" x14ac:dyDescent="0.2">
      <c r="A4" s="456"/>
      <c r="B4" s="457" t="s">
        <v>491</v>
      </c>
      <c r="C4" s="457" t="s">
        <v>492</v>
      </c>
      <c r="D4" s="434"/>
      <c r="E4" s="434"/>
      <c r="F4" s="458"/>
      <c r="G4" s="459" t="s">
        <v>677</v>
      </c>
    </row>
    <row r="5" spans="1:7" ht="12.75" customHeight="1" x14ac:dyDescent="0.2">
      <c r="A5" s="460"/>
      <c r="B5" s="461" t="s">
        <v>493</v>
      </c>
      <c r="C5" s="461" t="s">
        <v>494</v>
      </c>
      <c r="D5" s="441" t="s">
        <v>495</v>
      </c>
      <c r="E5" s="441" t="s">
        <v>54</v>
      </c>
      <c r="F5" s="441" t="s">
        <v>39</v>
      </c>
      <c r="G5" s="462" t="s">
        <v>678</v>
      </c>
    </row>
    <row r="6" spans="1:7" ht="15" customHeight="1" x14ac:dyDescent="0.2">
      <c r="A6" s="196"/>
      <c r="B6" s="197"/>
      <c r="C6" s="197"/>
      <c r="D6" s="198"/>
      <c r="E6" s="198"/>
      <c r="F6" s="198"/>
      <c r="G6" s="195"/>
    </row>
    <row r="7" spans="1:7" s="47" customFormat="1" ht="15" customHeight="1" x14ac:dyDescent="0.2">
      <c r="A7" s="463" t="s">
        <v>496</v>
      </c>
      <c r="B7" s="464"/>
      <c r="C7" s="464"/>
      <c r="D7" s="464">
        <f>SUM(D8:D11)</f>
        <v>54</v>
      </c>
      <c r="E7" s="464">
        <v>44</v>
      </c>
      <c r="F7" s="464">
        <f>SUM(F8:F11)</f>
        <v>98</v>
      </c>
      <c r="G7" s="465">
        <f>SUM(G8:G11)</f>
        <v>75.2</v>
      </c>
    </row>
    <row r="8" spans="1:7" s="47" customFormat="1" ht="15" customHeight="1" x14ac:dyDescent="0.2">
      <c r="A8" s="59" t="s">
        <v>456</v>
      </c>
      <c r="B8" s="221"/>
      <c r="C8" s="223" t="s">
        <v>679</v>
      </c>
      <c r="D8" s="221">
        <v>34</v>
      </c>
      <c r="E8" s="221">
        <v>20</v>
      </c>
      <c r="F8" s="221">
        <v>54</v>
      </c>
      <c r="G8" s="194">
        <v>44.93</v>
      </c>
    </row>
    <row r="9" spans="1:7" s="98" customFormat="1" ht="15" customHeight="1" x14ac:dyDescent="0.2">
      <c r="A9" s="59" t="s">
        <v>457</v>
      </c>
      <c r="B9" s="221"/>
      <c r="C9" s="223" t="s">
        <v>679</v>
      </c>
      <c r="D9" s="221">
        <v>17</v>
      </c>
      <c r="E9" s="221">
        <v>10</v>
      </c>
      <c r="F9" s="221">
        <v>27</v>
      </c>
      <c r="G9" s="194">
        <v>20.32</v>
      </c>
    </row>
    <row r="10" spans="1:7" s="47" customFormat="1" ht="15" customHeight="1" x14ac:dyDescent="0.2">
      <c r="A10" s="59" t="s">
        <v>497</v>
      </c>
      <c r="B10" s="221"/>
      <c r="C10" s="223"/>
      <c r="D10" s="221">
        <v>2</v>
      </c>
      <c r="E10" s="221">
        <v>11</v>
      </c>
      <c r="F10" s="221">
        <v>13</v>
      </c>
      <c r="G10" s="194">
        <v>7.8</v>
      </c>
    </row>
    <row r="11" spans="1:7" s="47" customFormat="1" ht="15" customHeight="1" x14ac:dyDescent="0.2">
      <c r="A11" s="59" t="s">
        <v>498</v>
      </c>
      <c r="B11" s="221"/>
      <c r="C11" s="223"/>
      <c r="D11" s="221">
        <v>1</v>
      </c>
      <c r="E11" s="221">
        <v>3</v>
      </c>
      <c r="F11" s="221">
        <v>4</v>
      </c>
      <c r="G11" s="194">
        <v>2.15</v>
      </c>
    </row>
    <row r="12" spans="1:7" s="47" customFormat="1" ht="15" customHeight="1" x14ac:dyDescent="0.2">
      <c r="A12" s="43"/>
      <c r="B12" s="222"/>
      <c r="C12" s="222"/>
      <c r="D12" s="222"/>
      <c r="E12" s="222"/>
      <c r="F12" s="222" t="s">
        <v>174</v>
      </c>
      <c r="G12" s="194"/>
    </row>
    <row r="13" spans="1:7" s="47" customFormat="1" ht="15" customHeight="1" x14ac:dyDescent="0.2">
      <c r="A13" s="463" t="s">
        <v>499</v>
      </c>
      <c r="B13" s="464"/>
      <c r="C13" s="464"/>
      <c r="D13" s="464">
        <f>SUM(D14:D26)</f>
        <v>16</v>
      </c>
      <c r="E13" s="464">
        <f>SUM(E14:E26)</f>
        <v>66</v>
      </c>
      <c r="F13" s="464">
        <f>SUM(F14:F26)</f>
        <v>82</v>
      </c>
      <c r="G13" s="465">
        <f>SUM(G14:G26)</f>
        <v>36.56</v>
      </c>
    </row>
    <row r="14" spans="1:7" s="47" customFormat="1" ht="15" customHeight="1" x14ac:dyDescent="0.2">
      <c r="A14" s="59" t="s">
        <v>500</v>
      </c>
      <c r="B14" s="323"/>
      <c r="C14" s="325"/>
      <c r="D14" s="323"/>
      <c r="E14" s="323">
        <v>6</v>
      </c>
      <c r="F14" s="323">
        <v>6</v>
      </c>
      <c r="G14" s="324">
        <v>1.1499999999999999</v>
      </c>
    </row>
    <row r="15" spans="1:7" s="98" customFormat="1" ht="15" customHeight="1" x14ac:dyDescent="0.2">
      <c r="A15" s="59" t="s">
        <v>502</v>
      </c>
      <c r="B15" s="323"/>
      <c r="C15" s="325"/>
      <c r="D15" s="323"/>
      <c r="E15" s="323">
        <v>10</v>
      </c>
      <c r="F15" s="323">
        <v>10</v>
      </c>
      <c r="G15" s="324">
        <v>2.5299999999999998</v>
      </c>
    </row>
    <row r="16" spans="1:7" s="47" customFormat="1" ht="15" customHeight="1" x14ac:dyDescent="0.2">
      <c r="A16" s="59" t="s">
        <v>503</v>
      </c>
      <c r="B16" s="323"/>
      <c r="C16" s="325"/>
      <c r="D16" s="323">
        <v>13</v>
      </c>
      <c r="E16" s="323">
        <v>2</v>
      </c>
      <c r="F16" s="323">
        <v>15</v>
      </c>
      <c r="G16" s="324">
        <v>14</v>
      </c>
    </row>
    <row r="17" spans="1:7" s="47" customFormat="1" ht="15" customHeight="1" x14ac:dyDescent="0.2">
      <c r="A17" s="59" t="s">
        <v>504</v>
      </c>
      <c r="B17" s="323"/>
      <c r="C17" s="325"/>
      <c r="D17" s="323">
        <v>3</v>
      </c>
      <c r="E17" s="323">
        <v>1</v>
      </c>
      <c r="F17" s="323">
        <v>4</v>
      </c>
      <c r="G17" s="324">
        <v>3.54</v>
      </c>
    </row>
    <row r="18" spans="1:7" s="47" customFormat="1" ht="15" customHeight="1" x14ac:dyDescent="0.2">
      <c r="A18" s="59" t="s">
        <v>505</v>
      </c>
      <c r="B18" s="728">
        <v>3</v>
      </c>
      <c r="C18" s="595"/>
      <c r="D18" s="323"/>
      <c r="E18" s="323">
        <v>6</v>
      </c>
      <c r="F18" s="323">
        <v>6</v>
      </c>
      <c r="G18" s="324">
        <v>3.07</v>
      </c>
    </row>
    <row r="19" spans="1:7" s="47" customFormat="1" ht="15" customHeight="1" x14ac:dyDescent="0.2">
      <c r="A19" s="43" t="s">
        <v>620</v>
      </c>
      <c r="B19" s="323">
        <v>2.75</v>
      </c>
      <c r="C19" s="325"/>
      <c r="D19" s="594"/>
      <c r="E19" s="323">
        <v>6</v>
      </c>
      <c r="F19" s="323">
        <v>6</v>
      </c>
      <c r="G19" s="324">
        <v>2.8</v>
      </c>
    </row>
    <row r="20" spans="1:7" s="47" customFormat="1" ht="15" customHeight="1" x14ac:dyDescent="0.2">
      <c r="A20" s="43" t="s">
        <v>561</v>
      </c>
      <c r="B20" s="324">
        <v>2.9</v>
      </c>
      <c r="C20" s="223" t="s">
        <v>621</v>
      </c>
      <c r="D20" s="221"/>
      <c r="E20" s="221">
        <v>5</v>
      </c>
      <c r="F20" s="221">
        <v>5</v>
      </c>
      <c r="G20" s="194">
        <v>2.5</v>
      </c>
    </row>
    <row r="21" spans="1:7" s="47" customFormat="1" ht="15" customHeight="1" x14ac:dyDescent="0.2">
      <c r="A21" s="59" t="s">
        <v>506</v>
      </c>
      <c r="B21" s="596">
        <v>0.25</v>
      </c>
      <c r="C21" s="597"/>
      <c r="D21" s="323"/>
      <c r="E21" s="323">
        <v>1</v>
      </c>
      <c r="F21" s="323">
        <v>1</v>
      </c>
      <c r="G21" s="324">
        <v>0.25</v>
      </c>
    </row>
    <row r="22" spans="1:7" s="47" customFormat="1" ht="15" customHeight="1" x14ac:dyDescent="0.2">
      <c r="A22" s="59" t="s">
        <v>507</v>
      </c>
      <c r="B22" s="323"/>
      <c r="C22" s="325" t="s">
        <v>513</v>
      </c>
      <c r="D22" s="323"/>
      <c r="E22" s="323">
        <v>3</v>
      </c>
      <c r="F22" s="323">
        <v>3</v>
      </c>
      <c r="G22" s="324">
        <v>1.41</v>
      </c>
    </row>
    <row r="23" spans="1:7" s="47" customFormat="1" ht="15" customHeight="1" x14ac:dyDescent="0.2">
      <c r="A23" s="59" t="s">
        <v>508</v>
      </c>
      <c r="B23" s="323"/>
      <c r="C23" s="325" t="s">
        <v>501</v>
      </c>
      <c r="D23" s="323"/>
      <c r="E23" s="323">
        <v>1</v>
      </c>
      <c r="F23" s="323">
        <v>1</v>
      </c>
      <c r="G23" s="324">
        <v>0.15</v>
      </c>
    </row>
    <row r="24" spans="1:7" s="47" customFormat="1" ht="15" customHeight="1" x14ac:dyDescent="0.2">
      <c r="A24" s="59" t="s">
        <v>510</v>
      </c>
      <c r="B24" s="323"/>
      <c r="C24" s="325" t="s">
        <v>523</v>
      </c>
      <c r="D24" s="323"/>
      <c r="E24" s="323">
        <v>19</v>
      </c>
      <c r="F24" s="323">
        <v>19</v>
      </c>
      <c r="G24" s="324">
        <v>3.49</v>
      </c>
    </row>
    <row r="25" spans="1:7" s="47" customFormat="1" ht="15" customHeight="1" x14ac:dyDescent="0.2">
      <c r="A25" s="59" t="s">
        <v>512</v>
      </c>
      <c r="B25" s="325" t="s">
        <v>174</v>
      </c>
      <c r="C25" s="325" t="s">
        <v>511</v>
      </c>
      <c r="D25" s="323"/>
      <c r="E25" s="323">
        <v>3</v>
      </c>
      <c r="F25" s="323">
        <v>3</v>
      </c>
      <c r="G25" s="324">
        <v>1.21</v>
      </c>
    </row>
    <row r="26" spans="1:7" s="47" customFormat="1" ht="15" customHeight="1" x14ac:dyDescent="0.2">
      <c r="A26" s="50" t="s">
        <v>514</v>
      </c>
      <c r="B26" s="325"/>
      <c r="C26" s="325" t="s">
        <v>511</v>
      </c>
      <c r="D26" s="323"/>
      <c r="E26" s="323">
        <v>3</v>
      </c>
      <c r="F26" s="323">
        <v>3</v>
      </c>
      <c r="G26" s="324">
        <v>0.46</v>
      </c>
    </row>
    <row r="27" spans="1:7" s="47" customFormat="1" ht="15" customHeight="1" x14ac:dyDescent="0.2">
      <c r="A27" s="43"/>
      <c r="B27" s="222"/>
      <c r="C27" s="222"/>
      <c r="D27" s="222"/>
      <c r="E27" s="222"/>
      <c r="F27" s="222" t="s">
        <v>174</v>
      </c>
      <c r="G27" s="194"/>
    </row>
    <row r="28" spans="1:7" s="47" customFormat="1" ht="15" customHeight="1" x14ac:dyDescent="0.2">
      <c r="A28" s="463" t="s">
        <v>515</v>
      </c>
      <c r="B28" s="464"/>
      <c r="C28" s="464" t="s">
        <v>174</v>
      </c>
      <c r="D28" s="464">
        <f>SUM(D29:D35)</f>
        <v>8</v>
      </c>
      <c r="E28" s="464">
        <f>SUM(E29:E35)</f>
        <v>36</v>
      </c>
      <c r="F28" s="464">
        <f>SUM(F29:F35)</f>
        <v>44</v>
      </c>
      <c r="G28" s="465">
        <f>SUM(G29:G35)</f>
        <v>23.05</v>
      </c>
    </row>
    <row r="29" spans="1:7" s="98" customFormat="1" ht="15" customHeight="1" x14ac:dyDescent="0.2">
      <c r="A29" s="59" t="s">
        <v>516</v>
      </c>
      <c r="B29" s="221">
        <v>3.7</v>
      </c>
      <c r="C29" s="223"/>
      <c r="D29" s="221">
        <v>2</v>
      </c>
      <c r="E29" s="221">
        <v>3</v>
      </c>
      <c r="F29" s="221">
        <v>5</v>
      </c>
      <c r="G29" s="194">
        <v>3.7</v>
      </c>
    </row>
    <row r="30" spans="1:7" s="47" customFormat="1" ht="15" customHeight="1" x14ac:dyDescent="0.2">
      <c r="A30" s="59" t="s">
        <v>517</v>
      </c>
      <c r="B30" s="221">
        <v>4</v>
      </c>
      <c r="C30" s="221"/>
      <c r="D30" s="221">
        <v>2</v>
      </c>
      <c r="E30" s="221">
        <v>3</v>
      </c>
      <c r="F30" s="221">
        <v>5</v>
      </c>
      <c r="G30" s="194">
        <v>3.62</v>
      </c>
    </row>
    <row r="31" spans="1:7" s="47" customFormat="1" ht="15" customHeight="1" x14ac:dyDescent="0.2">
      <c r="A31" s="59" t="s">
        <v>518</v>
      </c>
      <c r="B31" s="221">
        <v>2</v>
      </c>
      <c r="C31" s="221"/>
      <c r="D31" s="221" t="s">
        <v>174</v>
      </c>
      <c r="E31" s="221">
        <v>2</v>
      </c>
      <c r="F31" s="221">
        <v>2</v>
      </c>
      <c r="G31" s="194">
        <v>1.6</v>
      </c>
    </row>
    <row r="32" spans="1:7" s="47" customFormat="1" ht="15" customHeight="1" x14ac:dyDescent="0.2">
      <c r="A32" s="59" t="s">
        <v>519</v>
      </c>
      <c r="B32" s="221">
        <v>3</v>
      </c>
      <c r="C32" s="221"/>
      <c r="D32" s="221" t="s">
        <v>174</v>
      </c>
      <c r="E32" s="221">
        <v>4</v>
      </c>
      <c r="F32" s="221">
        <v>4</v>
      </c>
      <c r="G32" s="194">
        <v>1.6</v>
      </c>
    </row>
    <row r="33" spans="1:7" s="47" customFormat="1" ht="15" customHeight="1" x14ac:dyDescent="0.2">
      <c r="A33" s="59" t="s">
        <v>520</v>
      </c>
      <c r="B33" s="221">
        <v>4</v>
      </c>
      <c r="C33" s="221"/>
      <c r="D33" s="221">
        <v>4</v>
      </c>
      <c r="E33" s="221"/>
      <c r="F33" s="221">
        <v>4</v>
      </c>
      <c r="G33" s="194">
        <v>4</v>
      </c>
    </row>
    <row r="34" spans="1:7" s="47" customFormat="1" ht="15" customHeight="1" x14ac:dyDescent="0.2">
      <c r="A34" s="59" t="s">
        <v>521</v>
      </c>
      <c r="B34" s="221">
        <v>4</v>
      </c>
      <c r="C34" s="221"/>
      <c r="D34" s="221"/>
      <c r="E34" s="221">
        <v>3</v>
      </c>
      <c r="F34" s="221">
        <v>3</v>
      </c>
      <c r="G34" s="194">
        <v>1.91</v>
      </c>
    </row>
    <row r="35" spans="1:7" s="47" customFormat="1" ht="15" customHeight="1" x14ac:dyDescent="0.2">
      <c r="A35" s="59" t="s">
        <v>522</v>
      </c>
      <c r="B35" s="221"/>
      <c r="C35" s="223" t="s">
        <v>509</v>
      </c>
      <c r="D35" s="221"/>
      <c r="E35" s="221">
        <v>21</v>
      </c>
      <c r="F35" s="221">
        <v>21</v>
      </c>
      <c r="G35" s="194">
        <v>6.62</v>
      </c>
    </row>
    <row r="36" spans="1:7" s="47" customFormat="1" ht="15" customHeight="1" x14ac:dyDescent="0.2">
      <c r="A36" s="43" t="s">
        <v>174</v>
      </c>
      <c r="B36" s="222"/>
      <c r="C36" s="222"/>
      <c r="D36" s="222"/>
      <c r="E36" s="222"/>
      <c r="F36" s="222" t="s">
        <v>174</v>
      </c>
      <c r="G36" s="194"/>
    </row>
    <row r="37" spans="1:7" s="47" customFormat="1" ht="15" customHeight="1" x14ac:dyDescent="0.2">
      <c r="A37" s="466" t="s">
        <v>524</v>
      </c>
      <c r="B37" s="467" t="s">
        <v>174</v>
      </c>
      <c r="C37" s="464" t="s">
        <v>174</v>
      </c>
      <c r="D37" s="468">
        <f>D28+D13+D7</f>
        <v>78</v>
      </c>
      <c r="E37" s="468">
        <f>E28+E13+E7</f>
        <v>146</v>
      </c>
      <c r="F37" s="468">
        <f>SUM(F28,F13,F7)</f>
        <v>224</v>
      </c>
      <c r="G37" s="469">
        <f>SUM(G28,G13,G7)</f>
        <v>134.81</v>
      </c>
    </row>
    <row r="40" spans="1:7" x14ac:dyDescent="0.2">
      <c r="A40" t="s">
        <v>525</v>
      </c>
    </row>
    <row r="41" spans="1:7" x14ac:dyDescent="0.2">
      <c r="A41" t="s">
        <v>526</v>
      </c>
    </row>
    <row r="43" spans="1:7" x14ac:dyDescent="0.2">
      <c r="A43" s="191" t="s">
        <v>527</v>
      </c>
    </row>
    <row r="44" spans="1:7" x14ac:dyDescent="0.2">
      <c r="A44" t="s">
        <v>622</v>
      </c>
    </row>
    <row r="45" spans="1:7" x14ac:dyDescent="0.2">
      <c r="A45" t="s">
        <v>681</v>
      </c>
    </row>
    <row r="46" spans="1:7" x14ac:dyDescent="0.2">
      <c r="A46" t="s">
        <v>680</v>
      </c>
    </row>
    <row r="47" spans="1:7" x14ac:dyDescent="0.2">
      <c r="A47" t="s">
        <v>623</v>
      </c>
    </row>
    <row r="48" spans="1:7" x14ac:dyDescent="0.2">
      <c r="A48" t="s">
        <v>624</v>
      </c>
      <c r="G48"/>
    </row>
    <row r="49" spans="1:7" x14ac:dyDescent="0.2">
      <c r="A49" t="s">
        <v>625</v>
      </c>
      <c r="G49"/>
    </row>
    <row r="50" spans="1:7" x14ac:dyDescent="0.2">
      <c r="A50" t="s">
        <v>626</v>
      </c>
    </row>
    <row r="51" spans="1:7" x14ac:dyDescent="0.2">
      <c r="A51" t="s">
        <v>627</v>
      </c>
    </row>
    <row r="52" spans="1:7" x14ac:dyDescent="0.2">
      <c r="A52" t="s">
        <v>628</v>
      </c>
    </row>
    <row r="53" spans="1:7" x14ac:dyDescent="0.2">
      <c r="A53" t="s">
        <v>629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A9D21-42CA-4B2B-9DBC-E1126EC89096}">
  <dimension ref="A26:I41"/>
  <sheetViews>
    <sheetView zoomScale="75" workbookViewId="0">
      <selection activeCell="M22" sqref="M22"/>
    </sheetView>
  </sheetViews>
  <sheetFormatPr baseColWidth="10" defaultRowHeight="12.75" x14ac:dyDescent="0.2"/>
  <cols>
    <col min="1" max="2" width="10.7109375" customWidth="1"/>
    <col min="3" max="3" width="21.7109375" customWidth="1"/>
    <col min="4" max="8" width="8.7109375" customWidth="1"/>
  </cols>
  <sheetData>
    <row r="26" spans="1:8" x14ac:dyDescent="0.2">
      <c r="C26" s="26"/>
    </row>
    <row r="27" spans="1:8" ht="14.25" customHeight="1" x14ac:dyDescent="0.2">
      <c r="A27" s="13"/>
    </row>
    <row r="28" spans="1:8" ht="14.25" customHeight="1" x14ac:dyDescent="0.2"/>
    <row r="29" spans="1:8" s="47" customFormat="1" ht="15" customHeight="1" x14ac:dyDescent="0.2">
      <c r="A29"/>
      <c r="B29"/>
      <c r="C29"/>
      <c r="D29"/>
      <c r="E29"/>
      <c r="F29"/>
      <c r="G29"/>
      <c r="H29"/>
    </row>
    <row r="30" spans="1:8" s="47" customFormat="1" ht="15" customHeight="1" x14ac:dyDescent="0.2">
      <c r="A30" s="414"/>
      <c r="B30" s="392"/>
      <c r="C30" s="413"/>
      <c r="D30" s="445">
        <v>1999</v>
      </c>
      <c r="E30" s="471">
        <v>2000</v>
      </c>
      <c r="F30" s="419">
        <v>2001</v>
      </c>
      <c r="G30" s="419">
        <v>2002</v>
      </c>
      <c r="H30" s="420">
        <v>2003</v>
      </c>
    </row>
    <row r="31" spans="1:8" s="47" customFormat="1" ht="15" customHeight="1" x14ac:dyDescent="0.2">
      <c r="A31" s="43" t="s">
        <v>19</v>
      </c>
      <c r="B31" s="21"/>
      <c r="C31" s="57"/>
      <c r="D31" s="826">
        <v>7</v>
      </c>
      <c r="E31" s="239">
        <v>7</v>
      </c>
      <c r="F31" s="239">
        <v>10</v>
      </c>
      <c r="G31" s="239">
        <v>8</v>
      </c>
      <c r="H31" s="239">
        <v>9</v>
      </c>
    </row>
    <row r="32" spans="1:8" s="47" customFormat="1" ht="15" customHeight="1" thickBot="1" x14ac:dyDescent="0.25">
      <c r="A32" s="73" t="s">
        <v>20</v>
      </c>
      <c r="B32" s="125"/>
      <c r="C32" s="78"/>
      <c r="D32" s="827">
        <v>1</v>
      </c>
      <c r="E32" s="240">
        <v>2</v>
      </c>
      <c r="F32" s="240">
        <v>3</v>
      </c>
      <c r="G32" s="240">
        <v>4</v>
      </c>
      <c r="H32" s="240">
        <v>1</v>
      </c>
    </row>
    <row r="33" spans="1:9" s="47" customFormat="1" ht="15" customHeight="1" x14ac:dyDescent="0.2">
      <c r="A33" s="43" t="s">
        <v>21</v>
      </c>
      <c r="B33" s="21"/>
      <c r="C33" s="57"/>
      <c r="D33" s="826">
        <v>8</v>
      </c>
      <c r="E33" s="239">
        <v>7</v>
      </c>
      <c r="F33" s="239">
        <v>6</v>
      </c>
      <c r="G33" s="239">
        <v>11</v>
      </c>
      <c r="H33" s="239">
        <v>6</v>
      </c>
    </row>
    <row r="34" spans="1:9" s="47" customFormat="1" ht="15" customHeight="1" x14ac:dyDescent="0.2">
      <c r="A34" s="43" t="s">
        <v>22</v>
      </c>
      <c r="B34" s="21"/>
      <c r="C34" s="57"/>
      <c r="D34" s="826">
        <v>31</v>
      </c>
      <c r="E34" s="239">
        <v>31</v>
      </c>
      <c r="F34" s="239">
        <v>37</v>
      </c>
      <c r="G34" s="239">
        <v>24</v>
      </c>
      <c r="H34" s="239">
        <v>30</v>
      </c>
    </row>
    <row r="35" spans="1:9" s="47" customFormat="1" ht="15" customHeight="1" thickBot="1" x14ac:dyDescent="0.25">
      <c r="A35" s="73" t="s">
        <v>23</v>
      </c>
      <c r="B35" s="125"/>
      <c r="C35" s="78"/>
      <c r="D35" s="827">
        <v>7</v>
      </c>
      <c r="E35" s="240">
        <v>9</v>
      </c>
      <c r="F35" s="240">
        <v>11</v>
      </c>
      <c r="G35" s="240">
        <v>8</v>
      </c>
      <c r="H35" s="240">
        <v>7</v>
      </c>
    </row>
    <row r="36" spans="1:9" ht="15" customHeight="1" x14ac:dyDescent="0.2">
      <c r="A36" s="372" t="s">
        <v>24</v>
      </c>
      <c r="B36" s="382"/>
      <c r="C36" s="373"/>
      <c r="D36" s="828">
        <f>SUM(D33:D35)</f>
        <v>46</v>
      </c>
      <c r="E36" s="470">
        <f>SUM(E33:E35)</f>
        <v>47</v>
      </c>
      <c r="F36" s="470">
        <f>SUM(F33:F35)</f>
        <v>54</v>
      </c>
      <c r="G36" s="470">
        <f>SUM(G33:G35)</f>
        <v>43</v>
      </c>
      <c r="H36" s="470">
        <f>SUM(H33:H35)</f>
        <v>43</v>
      </c>
    </row>
    <row r="37" spans="1:9" ht="15" customHeight="1" x14ac:dyDescent="0.2">
      <c r="A37" s="53" t="s">
        <v>25</v>
      </c>
      <c r="B37" s="53"/>
      <c r="C37" s="53"/>
      <c r="D37" s="829">
        <v>3</v>
      </c>
      <c r="E37" s="366">
        <v>4</v>
      </c>
      <c r="F37" s="366">
        <v>1</v>
      </c>
      <c r="G37" s="366">
        <v>3</v>
      </c>
      <c r="H37" s="366">
        <v>3</v>
      </c>
      <c r="I37" s="148"/>
    </row>
    <row r="38" spans="1:9" ht="15" customHeight="1" x14ac:dyDescent="0.2">
      <c r="A38" s="50" t="s">
        <v>528</v>
      </c>
      <c r="B38" s="51"/>
      <c r="C38" s="77"/>
      <c r="D38" s="829">
        <v>48</v>
      </c>
      <c r="E38" s="366">
        <v>44</v>
      </c>
      <c r="F38" s="366">
        <v>43</v>
      </c>
      <c r="G38" s="366">
        <v>40</v>
      </c>
      <c r="H38" s="366">
        <v>39</v>
      </c>
      <c r="I38" s="148"/>
    </row>
    <row r="39" spans="1:9" ht="15" customHeight="1" x14ac:dyDescent="0.2">
      <c r="A39" s="50" t="s">
        <v>529</v>
      </c>
      <c r="B39" s="51"/>
      <c r="C39" s="77"/>
      <c r="D39" s="829">
        <v>13</v>
      </c>
      <c r="E39" s="366">
        <v>14</v>
      </c>
      <c r="F39" s="366">
        <v>20</v>
      </c>
      <c r="G39" s="366">
        <v>16</v>
      </c>
      <c r="H39" s="366">
        <v>14</v>
      </c>
      <c r="I39" s="148"/>
    </row>
    <row r="40" spans="1:9" ht="15" customHeight="1" x14ac:dyDescent="0.2">
      <c r="A40" s="196" t="s">
        <v>530</v>
      </c>
      <c r="B40" s="8"/>
      <c r="C40" s="247"/>
      <c r="D40" s="829">
        <v>8</v>
      </c>
      <c r="E40" s="366">
        <v>8</v>
      </c>
      <c r="F40" s="366">
        <v>8</v>
      </c>
      <c r="G40" s="366">
        <v>8</v>
      </c>
      <c r="H40" s="366">
        <v>8</v>
      </c>
      <c r="I40" s="148"/>
    </row>
    <row r="41" spans="1:9" ht="15" customHeight="1" x14ac:dyDescent="0.2">
      <c r="A41" s="126"/>
      <c r="B41" s="6"/>
      <c r="C41" s="6"/>
      <c r="D41" s="6"/>
      <c r="E41" s="6"/>
      <c r="F41" s="6"/>
      <c r="G41" s="6"/>
      <c r="H41" s="6"/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195A2-253F-4257-B0C4-7D6ABCB1397B}">
  <dimension ref="A1:G21"/>
  <sheetViews>
    <sheetView workbookViewId="0">
      <selection activeCell="J25" sqref="J25:K25"/>
    </sheetView>
  </sheetViews>
  <sheetFormatPr baseColWidth="10" defaultRowHeight="12.75" x14ac:dyDescent="0.2"/>
  <sheetData>
    <row r="1" spans="1:7" x14ac:dyDescent="0.2">
      <c r="A1" s="13" t="s">
        <v>26</v>
      </c>
      <c r="F1" t="s">
        <v>27</v>
      </c>
    </row>
    <row r="2" spans="1:7" x14ac:dyDescent="0.2">
      <c r="B2">
        <v>1994</v>
      </c>
      <c r="C2">
        <v>1998</v>
      </c>
      <c r="D2">
        <v>2002</v>
      </c>
      <c r="G2">
        <v>2002</v>
      </c>
    </row>
    <row r="3" spans="1:7" x14ac:dyDescent="0.2">
      <c r="A3" t="s">
        <v>28</v>
      </c>
      <c r="B3">
        <v>5</v>
      </c>
      <c r="C3">
        <v>4</v>
      </c>
      <c r="D3">
        <v>4</v>
      </c>
      <c r="F3" t="s">
        <v>28</v>
      </c>
      <c r="G3">
        <v>4</v>
      </c>
    </row>
    <row r="4" spans="1:7" x14ac:dyDescent="0.2">
      <c r="A4" t="s">
        <v>29</v>
      </c>
      <c r="B4">
        <v>2</v>
      </c>
      <c r="C4">
        <v>4</v>
      </c>
      <c r="D4">
        <v>5</v>
      </c>
      <c r="F4" t="s">
        <v>29</v>
      </c>
      <c r="G4">
        <v>5</v>
      </c>
    </row>
    <row r="5" spans="1:7" x14ac:dyDescent="0.2">
      <c r="A5" t="s">
        <v>30</v>
      </c>
      <c r="B5">
        <v>1</v>
      </c>
      <c r="C5">
        <v>0</v>
      </c>
      <c r="D5">
        <v>0</v>
      </c>
      <c r="F5" t="s">
        <v>31</v>
      </c>
      <c r="G5">
        <v>4</v>
      </c>
    </row>
    <row r="6" spans="1:7" x14ac:dyDescent="0.2">
      <c r="A6" t="s">
        <v>31</v>
      </c>
      <c r="B6">
        <v>4</v>
      </c>
      <c r="C6">
        <v>3</v>
      </c>
      <c r="D6">
        <v>4</v>
      </c>
      <c r="F6" t="s">
        <v>32</v>
      </c>
      <c r="G6">
        <v>5</v>
      </c>
    </row>
    <row r="7" spans="1:7" x14ac:dyDescent="0.2">
      <c r="A7" t="s">
        <v>32</v>
      </c>
      <c r="B7">
        <v>7</v>
      </c>
      <c r="C7">
        <v>6</v>
      </c>
      <c r="D7">
        <v>5</v>
      </c>
      <c r="F7" t="s">
        <v>33</v>
      </c>
      <c r="G7">
        <v>2</v>
      </c>
    </row>
    <row r="8" spans="1:7" x14ac:dyDescent="0.2">
      <c r="A8" t="s">
        <v>33</v>
      </c>
      <c r="B8">
        <v>7</v>
      </c>
      <c r="C8">
        <v>5</v>
      </c>
      <c r="D8">
        <v>2</v>
      </c>
      <c r="F8" t="s">
        <v>575</v>
      </c>
      <c r="G8">
        <v>1</v>
      </c>
    </row>
    <row r="9" spans="1:7" x14ac:dyDescent="0.2">
      <c r="A9" t="s">
        <v>34</v>
      </c>
      <c r="B9">
        <v>1</v>
      </c>
      <c r="C9">
        <v>2</v>
      </c>
      <c r="D9">
        <v>0</v>
      </c>
      <c r="F9" t="s">
        <v>35</v>
      </c>
      <c r="G9">
        <v>11</v>
      </c>
    </row>
    <row r="10" spans="1:7" x14ac:dyDescent="0.2">
      <c r="A10" t="s">
        <v>35</v>
      </c>
      <c r="B10">
        <v>7</v>
      </c>
      <c r="C10">
        <v>9</v>
      </c>
      <c r="D10">
        <v>11</v>
      </c>
      <c r="F10" t="s">
        <v>36</v>
      </c>
      <c r="G10">
        <v>4</v>
      </c>
    </row>
    <row r="11" spans="1:7" x14ac:dyDescent="0.2">
      <c r="A11" t="s">
        <v>36</v>
      </c>
      <c r="B11">
        <v>2</v>
      </c>
      <c r="C11">
        <v>3</v>
      </c>
      <c r="D11">
        <v>4</v>
      </c>
    </row>
    <row r="12" spans="1:7" x14ac:dyDescent="0.2">
      <c r="A12" t="s">
        <v>575</v>
      </c>
      <c r="B12">
        <v>0</v>
      </c>
      <c r="C12">
        <v>0</v>
      </c>
      <c r="D12">
        <v>1</v>
      </c>
    </row>
    <row r="14" spans="1:7" x14ac:dyDescent="0.2">
      <c r="A14" s="13" t="s">
        <v>37</v>
      </c>
    </row>
    <row r="16" spans="1:7" x14ac:dyDescent="0.2">
      <c r="B16">
        <v>2002</v>
      </c>
    </row>
    <row r="17" spans="1:2" x14ac:dyDescent="0.2">
      <c r="A17" t="s">
        <v>28</v>
      </c>
      <c r="B17">
        <v>2</v>
      </c>
    </row>
    <row r="18" spans="1:2" x14ac:dyDescent="0.2">
      <c r="A18" t="s">
        <v>29</v>
      </c>
      <c r="B18">
        <v>1</v>
      </c>
    </row>
    <row r="19" spans="1:2" x14ac:dyDescent="0.2">
      <c r="A19" t="s">
        <v>35</v>
      </c>
      <c r="B19">
        <v>1</v>
      </c>
    </row>
    <row r="20" spans="1:2" x14ac:dyDescent="0.2">
      <c r="A20" t="s">
        <v>32</v>
      </c>
      <c r="B20">
        <v>2</v>
      </c>
    </row>
    <row r="21" spans="1:2" x14ac:dyDescent="0.2">
      <c r="A21" t="s">
        <v>36</v>
      </c>
      <c r="B21">
        <v>1</v>
      </c>
    </row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DF88E-B8A5-495A-9576-97C0327D0BA6}">
  <dimension ref="T1:T259"/>
  <sheetViews>
    <sheetView zoomScaleNormal="100" workbookViewId="0">
      <selection activeCell="DJ28" sqref="DJ28"/>
    </sheetView>
  </sheetViews>
  <sheetFormatPr baseColWidth="10" defaultRowHeight="12.75" x14ac:dyDescent="0.2"/>
  <cols>
    <col min="1" max="105" width="1" customWidth="1"/>
    <col min="106" max="180" width="1.7109375" customWidth="1"/>
  </cols>
  <sheetData>
    <row r="1" ht="4.9000000000000004" customHeight="1" x14ac:dyDescent="0.2"/>
    <row r="2" ht="4.9000000000000004" customHeight="1" x14ac:dyDescent="0.2"/>
    <row r="3" ht="4.9000000000000004" customHeight="1" x14ac:dyDescent="0.2"/>
    <row r="4" ht="4.9000000000000004" customHeight="1" x14ac:dyDescent="0.2"/>
    <row r="5" ht="4.9000000000000004" customHeight="1" x14ac:dyDescent="0.2"/>
    <row r="6" ht="4.9000000000000004" customHeight="1" x14ac:dyDescent="0.2"/>
    <row r="7" ht="4.9000000000000004" customHeight="1" x14ac:dyDescent="0.2"/>
    <row r="8" ht="4.9000000000000004" customHeight="1" x14ac:dyDescent="0.2"/>
    <row r="9" ht="4.9000000000000004" customHeight="1" x14ac:dyDescent="0.2"/>
    <row r="10" ht="4.9000000000000004" customHeight="1" x14ac:dyDescent="0.2"/>
    <row r="11" ht="4.9000000000000004" customHeight="1" x14ac:dyDescent="0.2"/>
    <row r="12" ht="4.9000000000000004" customHeight="1" x14ac:dyDescent="0.2"/>
    <row r="13" ht="4.9000000000000004" customHeight="1" x14ac:dyDescent="0.2"/>
    <row r="14" ht="4.9000000000000004" customHeight="1" x14ac:dyDescent="0.2"/>
    <row r="15" ht="4.9000000000000004" customHeight="1" x14ac:dyDescent="0.2"/>
    <row r="16" ht="4.9000000000000004" customHeight="1" x14ac:dyDescent="0.2"/>
    <row r="17" ht="4.9000000000000004" customHeight="1" x14ac:dyDescent="0.2"/>
    <row r="18" ht="4.9000000000000004" customHeight="1" x14ac:dyDescent="0.2"/>
    <row r="19" ht="4.9000000000000004" customHeight="1" x14ac:dyDescent="0.2"/>
    <row r="20" ht="4.9000000000000004" customHeight="1" x14ac:dyDescent="0.2"/>
    <row r="21" ht="4.9000000000000004" customHeight="1" x14ac:dyDescent="0.2"/>
    <row r="22" ht="4.9000000000000004" customHeight="1" x14ac:dyDescent="0.2"/>
    <row r="23" ht="4.9000000000000004" customHeight="1" x14ac:dyDescent="0.2"/>
    <row r="24" ht="4.9000000000000004" customHeight="1" x14ac:dyDescent="0.2"/>
    <row r="25" ht="4.9000000000000004" customHeight="1" x14ac:dyDescent="0.2"/>
    <row r="26" ht="4.9000000000000004" customHeight="1" x14ac:dyDescent="0.2"/>
    <row r="27" ht="4.9000000000000004" customHeight="1" x14ac:dyDescent="0.2"/>
    <row r="28" ht="4.9000000000000004" customHeight="1" x14ac:dyDescent="0.2"/>
    <row r="29" ht="4.9000000000000004" customHeight="1" x14ac:dyDescent="0.2"/>
    <row r="30" ht="4.9000000000000004" customHeight="1" x14ac:dyDescent="0.2"/>
    <row r="31" ht="4.9000000000000004" customHeight="1" x14ac:dyDescent="0.2"/>
    <row r="32" ht="4.9000000000000004" customHeight="1" x14ac:dyDescent="0.2"/>
    <row r="33" spans="20:20" ht="4.9000000000000004" customHeight="1" x14ac:dyDescent="0.2"/>
    <row r="34" spans="20:20" ht="4.9000000000000004" customHeight="1" x14ac:dyDescent="0.2"/>
    <row r="35" spans="20:20" ht="4.9000000000000004" customHeight="1" x14ac:dyDescent="0.2"/>
    <row r="36" spans="20:20" ht="4.9000000000000004" customHeight="1" x14ac:dyDescent="0.2"/>
    <row r="37" spans="20:20" ht="4.9000000000000004" customHeight="1" x14ac:dyDescent="0.2"/>
    <row r="38" spans="20:20" ht="4.9000000000000004" customHeight="1" x14ac:dyDescent="0.2">
      <c r="T38" s="4"/>
    </row>
    <row r="39" spans="20:20" ht="4.9000000000000004" customHeight="1" x14ac:dyDescent="0.2"/>
    <row r="40" spans="20:20" ht="4.9000000000000004" customHeight="1" x14ac:dyDescent="0.2"/>
    <row r="41" spans="20:20" ht="4.9000000000000004" customHeight="1" x14ac:dyDescent="0.2"/>
    <row r="42" spans="20:20" ht="4.9000000000000004" customHeight="1" x14ac:dyDescent="0.2"/>
    <row r="43" spans="20:20" ht="4.9000000000000004" customHeight="1" x14ac:dyDescent="0.2"/>
    <row r="44" spans="20:20" ht="4.9000000000000004" customHeight="1" x14ac:dyDescent="0.2"/>
    <row r="45" spans="20:20" ht="4.9000000000000004" customHeight="1" x14ac:dyDescent="0.2"/>
    <row r="46" spans="20:20" ht="4.9000000000000004" customHeight="1" x14ac:dyDescent="0.2"/>
    <row r="47" spans="20:20" ht="4.9000000000000004" customHeight="1" x14ac:dyDescent="0.2"/>
    <row r="48" spans="20:20" ht="4.9000000000000004" customHeight="1" x14ac:dyDescent="0.2"/>
    <row r="49" ht="4.9000000000000004" customHeight="1" x14ac:dyDescent="0.2"/>
    <row r="50" ht="4.9000000000000004" customHeight="1" x14ac:dyDescent="0.2"/>
    <row r="51" ht="4.9000000000000004" customHeight="1" x14ac:dyDescent="0.2"/>
    <row r="52" ht="4.9000000000000004" customHeight="1" x14ac:dyDescent="0.2"/>
    <row r="53" ht="4.9000000000000004" customHeight="1" x14ac:dyDescent="0.2"/>
    <row r="54" ht="4.9000000000000004" customHeight="1" x14ac:dyDescent="0.2"/>
    <row r="55" ht="4.9000000000000004" customHeight="1" x14ac:dyDescent="0.2"/>
    <row r="56" ht="4.9000000000000004" customHeight="1" x14ac:dyDescent="0.2"/>
    <row r="57" ht="4.9000000000000004" customHeight="1" x14ac:dyDescent="0.2"/>
    <row r="58" ht="4.9000000000000004" customHeight="1" x14ac:dyDescent="0.2"/>
    <row r="59" ht="4.9000000000000004" customHeight="1" x14ac:dyDescent="0.2"/>
    <row r="60" ht="4.9000000000000004" customHeight="1" x14ac:dyDescent="0.2"/>
    <row r="61" ht="4.9000000000000004" customHeight="1" x14ac:dyDescent="0.2"/>
    <row r="62" ht="4.9000000000000004" customHeight="1" x14ac:dyDescent="0.2"/>
    <row r="63" ht="4.9000000000000004" customHeight="1" x14ac:dyDescent="0.2"/>
    <row r="64" ht="4.9000000000000004" customHeight="1" x14ac:dyDescent="0.2"/>
    <row r="65" ht="4.9000000000000004" customHeight="1" x14ac:dyDescent="0.2"/>
    <row r="66" ht="4.9000000000000004" customHeight="1" x14ac:dyDescent="0.2"/>
    <row r="67" ht="4.9000000000000004" customHeight="1" x14ac:dyDescent="0.2"/>
    <row r="68" ht="4.9000000000000004" customHeight="1" x14ac:dyDescent="0.2"/>
    <row r="69" ht="4.9000000000000004" customHeight="1" x14ac:dyDescent="0.2"/>
    <row r="70" ht="4.9000000000000004" customHeight="1" x14ac:dyDescent="0.2"/>
    <row r="71" ht="4.9000000000000004" customHeight="1" x14ac:dyDescent="0.2"/>
    <row r="72" ht="4.9000000000000004" customHeight="1" x14ac:dyDescent="0.2"/>
    <row r="73" ht="4.9000000000000004" customHeight="1" x14ac:dyDescent="0.2"/>
    <row r="74" ht="4.9000000000000004" customHeight="1" x14ac:dyDescent="0.2"/>
    <row r="75" ht="4.9000000000000004" customHeight="1" x14ac:dyDescent="0.2"/>
    <row r="76" ht="4.9000000000000004" customHeight="1" x14ac:dyDescent="0.2"/>
    <row r="77" ht="4.9000000000000004" customHeight="1" x14ac:dyDescent="0.2"/>
    <row r="78" ht="4.9000000000000004" customHeight="1" x14ac:dyDescent="0.2"/>
    <row r="79" ht="4.9000000000000004" customHeight="1" x14ac:dyDescent="0.2"/>
    <row r="80" ht="4.9000000000000004" customHeight="1" x14ac:dyDescent="0.2"/>
    <row r="81" ht="4.9000000000000004" customHeight="1" x14ac:dyDescent="0.2"/>
    <row r="82" ht="4.9000000000000004" customHeight="1" x14ac:dyDescent="0.2"/>
    <row r="83" ht="4.9000000000000004" customHeight="1" x14ac:dyDescent="0.2"/>
    <row r="84" ht="4.9000000000000004" customHeight="1" x14ac:dyDescent="0.2"/>
    <row r="85" ht="4.9000000000000004" customHeight="1" x14ac:dyDescent="0.2"/>
    <row r="86" ht="4.9000000000000004" customHeight="1" x14ac:dyDescent="0.2"/>
    <row r="87" ht="4.9000000000000004" customHeight="1" x14ac:dyDescent="0.2"/>
    <row r="88" ht="4.9000000000000004" customHeight="1" x14ac:dyDescent="0.2"/>
    <row r="89" ht="4.9000000000000004" customHeight="1" x14ac:dyDescent="0.2"/>
    <row r="90" ht="4.9000000000000004" customHeight="1" x14ac:dyDescent="0.2"/>
    <row r="91" ht="4.9000000000000004" customHeight="1" x14ac:dyDescent="0.2"/>
    <row r="92" ht="4.9000000000000004" customHeight="1" x14ac:dyDescent="0.2"/>
    <row r="93" ht="4.9000000000000004" customHeight="1" x14ac:dyDescent="0.2"/>
    <row r="94" ht="4.9000000000000004" customHeight="1" x14ac:dyDescent="0.2"/>
    <row r="95" ht="4.9000000000000004" customHeight="1" x14ac:dyDescent="0.2"/>
    <row r="96" ht="4.9000000000000004" customHeight="1" x14ac:dyDescent="0.2"/>
    <row r="97" ht="4.9000000000000004" customHeight="1" x14ac:dyDescent="0.2"/>
    <row r="98" ht="4.9000000000000004" customHeight="1" x14ac:dyDescent="0.2"/>
    <row r="99" ht="4.9000000000000004" customHeight="1" x14ac:dyDescent="0.2"/>
    <row r="100" ht="4.9000000000000004" customHeight="1" x14ac:dyDescent="0.2"/>
    <row r="101" ht="4.9000000000000004" customHeight="1" x14ac:dyDescent="0.2"/>
    <row r="102" ht="4.9000000000000004" customHeight="1" x14ac:dyDescent="0.2"/>
    <row r="103" ht="4.9000000000000004" customHeight="1" x14ac:dyDescent="0.2"/>
    <row r="104" ht="4.9000000000000004" customHeight="1" x14ac:dyDescent="0.2"/>
    <row r="105" ht="4.9000000000000004" customHeight="1" x14ac:dyDescent="0.2"/>
    <row r="106" ht="4.9000000000000004" customHeight="1" x14ac:dyDescent="0.2"/>
    <row r="107" ht="4.9000000000000004" customHeight="1" x14ac:dyDescent="0.2"/>
    <row r="108" ht="4.9000000000000004" customHeight="1" x14ac:dyDescent="0.2"/>
    <row r="109" ht="4.9000000000000004" customHeight="1" x14ac:dyDescent="0.2"/>
    <row r="110" ht="4.9000000000000004" customHeight="1" x14ac:dyDescent="0.2"/>
    <row r="111" ht="4.9000000000000004" customHeight="1" x14ac:dyDescent="0.2"/>
    <row r="112" ht="4.9000000000000004" customHeight="1" x14ac:dyDescent="0.2"/>
    <row r="113" ht="4.9000000000000004" customHeight="1" x14ac:dyDescent="0.2"/>
    <row r="114" ht="4.9000000000000004" customHeight="1" x14ac:dyDescent="0.2"/>
    <row r="115" ht="4.9000000000000004" customHeight="1" x14ac:dyDescent="0.2"/>
    <row r="116" ht="4.9000000000000004" customHeight="1" x14ac:dyDescent="0.2"/>
    <row r="117" ht="4.9000000000000004" customHeight="1" x14ac:dyDescent="0.2"/>
    <row r="118" ht="4.9000000000000004" customHeight="1" x14ac:dyDescent="0.2"/>
    <row r="119" ht="4.9000000000000004" customHeight="1" x14ac:dyDescent="0.2"/>
    <row r="120" ht="4.9000000000000004" customHeight="1" x14ac:dyDescent="0.2"/>
    <row r="121" ht="4.9000000000000004" customHeight="1" x14ac:dyDescent="0.2"/>
    <row r="122" ht="4.9000000000000004" customHeight="1" x14ac:dyDescent="0.2"/>
    <row r="123" ht="4.9000000000000004" customHeight="1" x14ac:dyDescent="0.2"/>
    <row r="124" ht="4.9000000000000004" customHeight="1" x14ac:dyDescent="0.2"/>
    <row r="125" ht="4.9000000000000004" customHeight="1" x14ac:dyDescent="0.2"/>
    <row r="126" ht="4.9000000000000004" customHeight="1" x14ac:dyDescent="0.2"/>
    <row r="127" ht="4.9000000000000004" customHeight="1" x14ac:dyDescent="0.2"/>
    <row r="128" ht="4.9000000000000004" customHeight="1" x14ac:dyDescent="0.2"/>
    <row r="129" ht="4.9000000000000004" customHeight="1" x14ac:dyDescent="0.2"/>
    <row r="130" ht="4.9000000000000004" customHeight="1" x14ac:dyDescent="0.2"/>
    <row r="131" ht="4.9000000000000004" customHeight="1" x14ac:dyDescent="0.2"/>
    <row r="132" ht="4.9000000000000004" customHeight="1" x14ac:dyDescent="0.2"/>
    <row r="133" ht="4.9000000000000004" customHeight="1" x14ac:dyDescent="0.2"/>
    <row r="134" ht="4.9000000000000004" customHeight="1" x14ac:dyDescent="0.2"/>
    <row r="135" ht="4.9000000000000004" customHeight="1" x14ac:dyDescent="0.2"/>
    <row r="136" ht="4.9000000000000004" customHeight="1" x14ac:dyDescent="0.2"/>
    <row r="137" ht="4.9000000000000004" customHeight="1" x14ac:dyDescent="0.2"/>
    <row r="138" ht="4.9000000000000004" customHeight="1" x14ac:dyDescent="0.2"/>
    <row r="139" ht="4.9000000000000004" customHeight="1" x14ac:dyDescent="0.2"/>
    <row r="140" ht="4.9000000000000004" customHeight="1" x14ac:dyDescent="0.2"/>
    <row r="141" ht="4.9000000000000004" customHeight="1" x14ac:dyDescent="0.2"/>
    <row r="142" ht="4.9000000000000004" customHeight="1" x14ac:dyDescent="0.2"/>
    <row r="143" ht="4.9000000000000004" customHeight="1" x14ac:dyDescent="0.2"/>
    <row r="144" ht="4.9000000000000004" customHeight="1" x14ac:dyDescent="0.2"/>
    <row r="145" ht="4.9000000000000004" customHeight="1" x14ac:dyDescent="0.2"/>
    <row r="146" ht="4.9000000000000004" customHeight="1" x14ac:dyDescent="0.2"/>
    <row r="147" ht="4.9000000000000004" customHeight="1" x14ac:dyDescent="0.2"/>
    <row r="148" ht="4.9000000000000004" customHeight="1" x14ac:dyDescent="0.2"/>
    <row r="149" ht="4.9000000000000004" customHeight="1" x14ac:dyDescent="0.2"/>
    <row r="150" ht="4.9000000000000004" customHeight="1" x14ac:dyDescent="0.2"/>
    <row r="151" ht="4.9000000000000004" customHeight="1" x14ac:dyDescent="0.2"/>
    <row r="152" ht="4.9000000000000004" customHeight="1" x14ac:dyDescent="0.2"/>
    <row r="153" ht="4.9000000000000004" customHeight="1" x14ac:dyDescent="0.2"/>
    <row r="154" ht="4.9000000000000004" customHeight="1" x14ac:dyDescent="0.2"/>
    <row r="155" ht="4.9000000000000004" customHeight="1" x14ac:dyDescent="0.2"/>
    <row r="156" ht="4.9000000000000004" customHeight="1" x14ac:dyDescent="0.2"/>
    <row r="157" ht="4.9000000000000004" customHeight="1" x14ac:dyDescent="0.2"/>
    <row r="158" ht="4.9000000000000004" customHeight="1" x14ac:dyDescent="0.2"/>
    <row r="159" ht="4.9000000000000004" customHeight="1" x14ac:dyDescent="0.2"/>
    <row r="160" ht="4.9000000000000004" customHeight="1" x14ac:dyDescent="0.2"/>
    <row r="161" ht="4.9000000000000004" customHeight="1" x14ac:dyDescent="0.2"/>
    <row r="162" ht="4.9000000000000004" customHeight="1" x14ac:dyDescent="0.2"/>
    <row r="163" ht="4.9000000000000004" customHeight="1" x14ac:dyDescent="0.2"/>
    <row r="164" ht="9.9499999999999993" customHeight="1" x14ac:dyDescent="0.2"/>
    <row r="165" ht="9.9499999999999993" customHeight="1" x14ac:dyDescent="0.2"/>
    <row r="166" ht="9.9499999999999993" customHeight="1" x14ac:dyDescent="0.2"/>
    <row r="167" ht="9.9499999999999993" customHeight="1" x14ac:dyDescent="0.2"/>
    <row r="168" ht="9.9499999999999993" customHeight="1" x14ac:dyDescent="0.2"/>
    <row r="169" ht="9.9499999999999993" customHeight="1" x14ac:dyDescent="0.2"/>
    <row r="170" ht="9.9499999999999993" customHeight="1" x14ac:dyDescent="0.2"/>
    <row r="171" ht="9.9499999999999993" customHeight="1" x14ac:dyDescent="0.2"/>
    <row r="172" ht="9.9499999999999993" customHeight="1" x14ac:dyDescent="0.2"/>
    <row r="173" ht="9.9499999999999993" customHeight="1" x14ac:dyDescent="0.2"/>
    <row r="174" ht="9.9499999999999993" customHeight="1" x14ac:dyDescent="0.2"/>
    <row r="175" ht="9.9499999999999993" customHeight="1" x14ac:dyDescent="0.2"/>
    <row r="176" ht="9.9499999999999993" customHeight="1" x14ac:dyDescent="0.2"/>
    <row r="177" ht="9.9499999999999993" customHeight="1" x14ac:dyDescent="0.2"/>
    <row r="178" ht="9.9499999999999993" customHeight="1" x14ac:dyDescent="0.2"/>
    <row r="179" ht="9.9499999999999993" customHeight="1" x14ac:dyDescent="0.2"/>
    <row r="180" ht="9.9499999999999993" customHeight="1" x14ac:dyDescent="0.2"/>
    <row r="181" ht="9.9499999999999993" customHeight="1" x14ac:dyDescent="0.2"/>
    <row r="182" ht="9.9499999999999993" customHeight="1" x14ac:dyDescent="0.2"/>
    <row r="183" ht="9.9499999999999993" customHeight="1" x14ac:dyDescent="0.2"/>
    <row r="184" ht="9.9499999999999993" customHeight="1" x14ac:dyDescent="0.2"/>
    <row r="185" ht="9.9499999999999993" customHeight="1" x14ac:dyDescent="0.2"/>
    <row r="186" ht="9.9499999999999993" customHeight="1" x14ac:dyDescent="0.2"/>
    <row r="187" ht="9.9499999999999993" customHeight="1" x14ac:dyDescent="0.2"/>
    <row r="188" ht="9.9499999999999993" customHeight="1" x14ac:dyDescent="0.2"/>
    <row r="189" ht="9.9499999999999993" customHeight="1" x14ac:dyDescent="0.2"/>
    <row r="190" ht="9.9499999999999993" customHeight="1" x14ac:dyDescent="0.2"/>
    <row r="191" ht="9.9499999999999993" customHeight="1" x14ac:dyDescent="0.2"/>
    <row r="192" ht="9.9499999999999993" customHeight="1" x14ac:dyDescent="0.2"/>
    <row r="193" ht="9.9499999999999993" customHeight="1" x14ac:dyDescent="0.2"/>
    <row r="194" ht="9.9499999999999993" customHeight="1" x14ac:dyDescent="0.2"/>
    <row r="195" ht="9.9499999999999993" customHeight="1" x14ac:dyDescent="0.2"/>
    <row r="196" ht="9.9499999999999993" customHeight="1" x14ac:dyDescent="0.2"/>
    <row r="197" ht="9.9499999999999993" customHeight="1" x14ac:dyDescent="0.2"/>
    <row r="198" ht="9.9499999999999993" customHeight="1" x14ac:dyDescent="0.2"/>
    <row r="199" ht="9.9499999999999993" customHeight="1" x14ac:dyDescent="0.2"/>
    <row r="200" ht="9.9499999999999993" customHeight="1" x14ac:dyDescent="0.2"/>
    <row r="201" ht="9.9499999999999993" customHeight="1" x14ac:dyDescent="0.2"/>
    <row r="202" ht="9.9499999999999993" customHeight="1" x14ac:dyDescent="0.2"/>
    <row r="203" ht="9.9499999999999993" customHeight="1" x14ac:dyDescent="0.2"/>
    <row r="204" ht="9.9499999999999993" customHeight="1" x14ac:dyDescent="0.2"/>
    <row r="205" ht="9.9499999999999993" customHeight="1" x14ac:dyDescent="0.2"/>
    <row r="206" ht="9.9499999999999993" customHeight="1" x14ac:dyDescent="0.2"/>
    <row r="207" ht="9.9499999999999993" customHeight="1" x14ac:dyDescent="0.2"/>
    <row r="208" ht="9.9499999999999993" customHeight="1" x14ac:dyDescent="0.2"/>
    <row r="209" ht="9.9499999999999993" customHeight="1" x14ac:dyDescent="0.2"/>
    <row r="210" ht="9.9499999999999993" customHeight="1" x14ac:dyDescent="0.2"/>
    <row r="211" ht="9.9499999999999993" customHeight="1" x14ac:dyDescent="0.2"/>
    <row r="212" ht="9.9499999999999993" customHeight="1" x14ac:dyDescent="0.2"/>
    <row r="213" ht="9.9499999999999993" customHeight="1" x14ac:dyDescent="0.2"/>
    <row r="214" ht="9.9499999999999993" customHeight="1" x14ac:dyDescent="0.2"/>
    <row r="215" ht="9.9499999999999993" customHeight="1" x14ac:dyDescent="0.2"/>
    <row r="216" ht="9.9499999999999993" customHeight="1" x14ac:dyDescent="0.2"/>
    <row r="217" ht="9.9499999999999993" customHeight="1" x14ac:dyDescent="0.2"/>
    <row r="218" ht="9.9499999999999993" customHeight="1" x14ac:dyDescent="0.2"/>
    <row r="219" ht="9.9499999999999993" customHeight="1" x14ac:dyDescent="0.2"/>
    <row r="220" ht="9.9499999999999993" customHeight="1" x14ac:dyDescent="0.2"/>
    <row r="221" ht="9.9499999999999993" customHeight="1" x14ac:dyDescent="0.2"/>
    <row r="222" ht="9.9499999999999993" customHeight="1" x14ac:dyDescent="0.2"/>
    <row r="223" ht="9.9499999999999993" customHeight="1" x14ac:dyDescent="0.2"/>
    <row r="224" ht="9.9499999999999993" customHeight="1" x14ac:dyDescent="0.2"/>
    <row r="225" ht="9.9499999999999993" customHeight="1" x14ac:dyDescent="0.2"/>
    <row r="226" ht="9.9499999999999993" customHeight="1" x14ac:dyDescent="0.2"/>
    <row r="227" ht="9.9499999999999993" customHeight="1" x14ac:dyDescent="0.2"/>
    <row r="228" ht="9.9499999999999993" customHeight="1" x14ac:dyDescent="0.2"/>
    <row r="229" ht="9.9499999999999993" customHeight="1" x14ac:dyDescent="0.2"/>
    <row r="230" ht="9.9499999999999993" customHeight="1" x14ac:dyDescent="0.2"/>
    <row r="231" ht="9.9499999999999993" customHeight="1" x14ac:dyDescent="0.2"/>
    <row r="232" ht="9.9499999999999993" customHeight="1" x14ac:dyDescent="0.2"/>
    <row r="233" ht="9.9499999999999993" customHeight="1" x14ac:dyDescent="0.2"/>
    <row r="234" ht="9.9499999999999993" customHeight="1" x14ac:dyDescent="0.2"/>
    <row r="235" ht="9.9499999999999993" customHeight="1" x14ac:dyDescent="0.2"/>
    <row r="236" ht="9.9499999999999993" customHeight="1" x14ac:dyDescent="0.2"/>
    <row r="237" ht="9.9499999999999993" customHeight="1" x14ac:dyDescent="0.2"/>
    <row r="238" ht="9.9499999999999993" customHeight="1" x14ac:dyDescent="0.2"/>
    <row r="239" ht="9.9499999999999993" customHeight="1" x14ac:dyDescent="0.2"/>
    <row r="240" ht="9.9499999999999993" customHeight="1" x14ac:dyDescent="0.2"/>
    <row r="241" ht="9.9499999999999993" customHeight="1" x14ac:dyDescent="0.2"/>
    <row r="242" ht="9.9499999999999993" customHeight="1" x14ac:dyDescent="0.2"/>
    <row r="243" ht="9.9499999999999993" customHeight="1" x14ac:dyDescent="0.2"/>
    <row r="244" ht="9.9499999999999993" customHeight="1" x14ac:dyDescent="0.2"/>
    <row r="245" ht="9.9499999999999993" customHeight="1" x14ac:dyDescent="0.2"/>
    <row r="246" ht="9.9499999999999993" customHeight="1" x14ac:dyDescent="0.2"/>
    <row r="247" ht="9.9499999999999993" customHeight="1" x14ac:dyDescent="0.2"/>
    <row r="248" ht="9.9499999999999993" customHeight="1" x14ac:dyDescent="0.2"/>
    <row r="249" ht="9.9499999999999993" customHeight="1" x14ac:dyDescent="0.2"/>
    <row r="250" ht="9.9499999999999993" customHeight="1" x14ac:dyDescent="0.2"/>
    <row r="251" ht="9.9499999999999993" customHeight="1" x14ac:dyDescent="0.2"/>
    <row r="252" ht="9.9499999999999993" customHeight="1" x14ac:dyDescent="0.2"/>
    <row r="253" ht="9.9499999999999993" customHeight="1" x14ac:dyDescent="0.2"/>
    <row r="254" ht="9.9499999999999993" customHeight="1" x14ac:dyDescent="0.2"/>
    <row r="255" ht="9.9499999999999993" customHeight="1" x14ac:dyDescent="0.2"/>
    <row r="256" ht="9.9499999999999993" customHeight="1" x14ac:dyDescent="0.2"/>
    <row r="257" ht="9.9499999999999993" customHeight="1" x14ac:dyDescent="0.2"/>
    <row r="258" ht="9.9499999999999993" customHeight="1" x14ac:dyDescent="0.2"/>
    <row r="259" ht="9.9499999999999993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043CF-5A0A-4B50-AAE0-CB8B34075341}">
  <dimension ref="C1:K269"/>
  <sheetViews>
    <sheetView zoomScale="75" workbookViewId="0">
      <selection activeCell="FI88" sqref="FI88"/>
    </sheetView>
  </sheetViews>
  <sheetFormatPr baseColWidth="10" defaultColWidth="2.7109375" defaultRowHeight="12.75" x14ac:dyDescent="0.2"/>
  <cols>
    <col min="1" max="147" width="1" customWidth="1"/>
  </cols>
  <sheetData>
    <row r="1" spans="3:11" ht="5.0999999999999996" customHeight="1" x14ac:dyDescent="0.2"/>
    <row r="2" spans="3:11" ht="5.0999999999999996" customHeight="1" x14ac:dyDescent="0.2"/>
    <row r="3" spans="3:11" ht="5.0999999999999996" customHeight="1" x14ac:dyDescent="0.2"/>
    <row r="4" spans="3:11" ht="5.0999999999999996" customHeight="1" x14ac:dyDescent="0.2"/>
    <row r="5" spans="3:11" ht="5.0999999999999996" customHeight="1" x14ac:dyDescent="0.2">
      <c r="H5" s="2"/>
      <c r="I5" s="1"/>
      <c r="J5" s="1"/>
      <c r="K5" s="1"/>
    </row>
    <row r="6" spans="3:11" ht="5.0999999999999996" customHeight="1" x14ac:dyDescent="0.2">
      <c r="H6" s="3"/>
      <c r="I6" s="1"/>
      <c r="J6" s="1"/>
      <c r="K6" s="1"/>
    </row>
    <row r="7" spans="3:11" ht="5.0999999999999996" customHeight="1" x14ac:dyDescent="0.2"/>
    <row r="8" spans="3:11" ht="5.0999999999999996" customHeight="1" x14ac:dyDescent="0.2"/>
    <row r="9" spans="3:11" ht="5.0999999999999996" customHeight="1" x14ac:dyDescent="0.2">
      <c r="F9" s="2"/>
      <c r="G9" s="1"/>
    </row>
    <row r="10" spans="3:11" ht="5.0999999999999996" customHeight="1" x14ac:dyDescent="0.2">
      <c r="F10" s="1"/>
      <c r="G10" s="1"/>
    </row>
    <row r="11" spans="3:11" ht="5.0999999999999996" customHeight="1" x14ac:dyDescent="0.2"/>
    <row r="12" spans="3:11" ht="5.0999999999999996" customHeight="1" x14ac:dyDescent="0.2"/>
    <row r="13" spans="3:11" ht="5.0999999999999996" customHeight="1" x14ac:dyDescent="0.2"/>
    <row r="14" spans="3:11" ht="5.0999999999999996" customHeight="1" x14ac:dyDescent="0.2">
      <c r="C14" s="2"/>
      <c r="D14" s="1"/>
      <c r="F14" s="2"/>
      <c r="G14" s="1"/>
    </row>
    <row r="15" spans="3:11" ht="5.0999999999999996" customHeight="1" x14ac:dyDescent="0.2">
      <c r="C15" s="2"/>
      <c r="D15" s="3"/>
      <c r="F15" s="3"/>
      <c r="G15" s="3"/>
    </row>
    <row r="16" spans="3:11" ht="5.0999999999999996" customHeight="1" x14ac:dyDescent="0.2">
      <c r="C16" s="2"/>
      <c r="D16" s="1"/>
      <c r="F16" s="2"/>
      <c r="G16" s="1"/>
    </row>
    <row r="17" ht="5.0999999999999996" customHeight="1" x14ac:dyDescent="0.2"/>
    <row r="18" ht="5.0999999999999996" customHeight="1" x14ac:dyDescent="0.2"/>
    <row r="19" ht="5.0999999999999996" customHeight="1" x14ac:dyDescent="0.2"/>
    <row r="20" ht="5.0999999999999996" customHeight="1" x14ac:dyDescent="0.2"/>
    <row r="21" ht="5.0999999999999996" customHeight="1" x14ac:dyDescent="0.2"/>
    <row r="22" ht="5.0999999999999996" customHeight="1" x14ac:dyDescent="0.2"/>
    <row r="23" ht="5.0999999999999996" customHeight="1" x14ac:dyDescent="0.2"/>
    <row r="24" ht="5.0999999999999996" customHeight="1" x14ac:dyDescent="0.2"/>
    <row r="25" ht="5.0999999999999996" customHeight="1" x14ac:dyDescent="0.2"/>
    <row r="26" ht="5.0999999999999996" customHeight="1" x14ac:dyDescent="0.2"/>
    <row r="27" ht="5.0999999999999996" customHeight="1" x14ac:dyDescent="0.2"/>
    <row r="28" ht="5.0999999999999996" customHeight="1" x14ac:dyDescent="0.2"/>
    <row r="29" ht="5.0999999999999996" customHeight="1" x14ac:dyDescent="0.2"/>
    <row r="30" ht="5.0999999999999996" customHeight="1" x14ac:dyDescent="0.2"/>
    <row r="31" ht="5.0999999999999996" customHeight="1" x14ac:dyDescent="0.2"/>
    <row r="32" ht="5.0999999999999996" customHeight="1" x14ac:dyDescent="0.2"/>
    <row r="33" ht="5.0999999999999996" customHeight="1" x14ac:dyDescent="0.2"/>
    <row r="34" ht="5.0999999999999996" customHeight="1" x14ac:dyDescent="0.2"/>
    <row r="35" ht="5.0999999999999996" customHeight="1" x14ac:dyDescent="0.2"/>
    <row r="36" ht="5.0999999999999996" customHeight="1" x14ac:dyDescent="0.2"/>
    <row r="37" ht="5.0999999999999996" customHeight="1" x14ac:dyDescent="0.2"/>
    <row r="38" ht="5.0999999999999996" customHeight="1" x14ac:dyDescent="0.2"/>
    <row r="39" ht="5.0999999999999996" customHeight="1" x14ac:dyDescent="0.2"/>
    <row r="40" ht="5.0999999999999996" customHeight="1" x14ac:dyDescent="0.2"/>
    <row r="41" ht="5.0999999999999996" customHeight="1" x14ac:dyDescent="0.2"/>
    <row r="42" ht="5.0999999999999996" customHeight="1" x14ac:dyDescent="0.2"/>
    <row r="43" ht="5.0999999999999996" customHeight="1" x14ac:dyDescent="0.2"/>
    <row r="44" ht="5.0999999999999996" customHeight="1" x14ac:dyDescent="0.2"/>
    <row r="45" ht="5.0999999999999996" customHeight="1" x14ac:dyDescent="0.2"/>
    <row r="46" ht="5.0999999999999996" customHeight="1" x14ac:dyDescent="0.2"/>
    <row r="47" ht="5.0999999999999996" customHeight="1" x14ac:dyDescent="0.2"/>
    <row r="48" ht="5.0999999999999996" customHeight="1" x14ac:dyDescent="0.2"/>
    <row r="49" ht="5.0999999999999996" customHeight="1" x14ac:dyDescent="0.2"/>
    <row r="50" ht="5.0999999999999996" customHeight="1" x14ac:dyDescent="0.2"/>
    <row r="51" ht="5.0999999999999996" customHeight="1" x14ac:dyDescent="0.2"/>
    <row r="52" ht="5.0999999999999996" customHeight="1" x14ac:dyDescent="0.2"/>
    <row r="53" ht="5.0999999999999996" customHeight="1" x14ac:dyDescent="0.2"/>
    <row r="54" ht="5.0999999999999996" customHeight="1" x14ac:dyDescent="0.2"/>
    <row r="55" ht="5.0999999999999996" customHeight="1" x14ac:dyDescent="0.2"/>
    <row r="56" ht="5.0999999999999996" customHeight="1" x14ac:dyDescent="0.2"/>
    <row r="57" ht="5.0999999999999996" customHeight="1" x14ac:dyDescent="0.2"/>
    <row r="58" ht="5.0999999999999996" customHeight="1" x14ac:dyDescent="0.2"/>
    <row r="59" ht="5.0999999999999996" customHeight="1" x14ac:dyDescent="0.2"/>
    <row r="60" ht="5.0999999999999996" customHeight="1" x14ac:dyDescent="0.2"/>
    <row r="61" ht="5.0999999999999996" customHeight="1" x14ac:dyDescent="0.2"/>
    <row r="62" ht="5.0999999999999996" customHeight="1" x14ac:dyDescent="0.2"/>
    <row r="63" ht="5.0999999999999996" customHeight="1" x14ac:dyDescent="0.2"/>
    <row r="64" ht="5.0999999999999996" customHeight="1" x14ac:dyDescent="0.2"/>
    <row r="65" ht="5.0999999999999996" customHeight="1" x14ac:dyDescent="0.2"/>
    <row r="66" ht="5.0999999999999996" customHeight="1" x14ac:dyDescent="0.2"/>
    <row r="67" ht="5.0999999999999996" customHeight="1" x14ac:dyDescent="0.2"/>
    <row r="68" ht="5.0999999999999996" customHeight="1" x14ac:dyDescent="0.2"/>
    <row r="69" ht="5.0999999999999996" customHeight="1" x14ac:dyDescent="0.2"/>
    <row r="70" ht="5.0999999999999996" customHeight="1" x14ac:dyDescent="0.2"/>
    <row r="71" ht="5.0999999999999996" customHeight="1" x14ac:dyDescent="0.2"/>
    <row r="72" ht="5.0999999999999996" customHeight="1" x14ac:dyDescent="0.2"/>
    <row r="73" ht="5.0999999999999996" customHeight="1" x14ac:dyDescent="0.2"/>
    <row r="74" ht="5.0999999999999996" customHeight="1" x14ac:dyDescent="0.2"/>
    <row r="75" ht="5.0999999999999996" customHeight="1" x14ac:dyDescent="0.2"/>
    <row r="76" ht="5.0999999999999996" customHeight="1" x14ac:dyDescent="0.2"/>
    <row r="77" ht="5.0999999999999996" customHeight="1" x14ac:dyDescent="0.2"/>
    <row r="78" ht="5.0999999999999996" customHeight="1" x14ac:dyDescent="0.2"/>
    <row r="79" ht="5.0999999999999996" customHeight="1" x14ac:dyDescent="0.2"/>
    <row r="80" ht="5.0999999999999996" customHeight="1" x14ac:dyDescent="0.2"/>
    <row r="81" ht="5.0999999999999996" customHeight="1" x14ac:dyDescent="0.2"/>
    <row r="82" ht="5.0999999999999996" customHeight="1" x14ac:dyDescent="0.2"/>
    <row r="83" ht="5.0999999999999996" customHeight="1" x14ac:dyDescent="0.2"/>
    <row r="84" ht="5.0999999999999996" customHeight="1" x14ac:dyDescent="0.2"/>
    <row r="85" ht="5.0999999999999996" customHeight="1" x14ac:dyDescent="0.2"/>
    <row r="86" ht="5.0999999999999996" customHeight="1" x14ac:dyDescent="0.2"/>
    <row r="87" ht="5.0999999999999996" customHeight="1" x14ac:dyDescent="0.2"/>
    <row r="88" ht="5.0999999999999996" customHeight="1" x14ac:dyDescent="0.2"/>
    <row r="89" ht="5.0999999999999996" customHeight="1" x14ac:dyDescent="0.2"/>
    <row r="90" ht="5.0999999999999996" customHeight="1" x14ac:dyDescent="0.2"/>
    <row r="91" ht="5.0999999999999996" customHeight="1" x14ac:dyDescent="0.2"/>
    <row r="92" ht="5.0999999999999996" customHeight="1" x14ac:dyDescent="0.2"/>
    <row r="93" ht="5.0999999999999996" customHeight="1" x14ac:dyDescent="0.2"/>
    <row r="94" ht="5.0999999999999996" customHeight="1" x14ac:dyDescent="0.2"/>
    <row r="95" ht="5.0999999999999996" customHeight="1" x14ac:dyDescent="0.2"/>
    <row r="96" ht="5.0999999999999996" customHeight="1" x14ac:dyDescent="0.2"/>
    <row r="97" ht="5.0999999999999996" customHeight="1" x14ac:dyDescent="0.2"/>
    <row r="98" ht="5.0999999999999996" customHeight="1" x14ac:dyDescent="0.2"/>
    <row r="99" ht="5.0999999999999996" customHeight="1" x14ac:dyDescent="0.2"/>
    <row r="100" ht="5.0999999999999996" customHeight="1" x14ac:dyDescent="0.2"/>
    <row r="101" ht="5.0999999999999996" customHeight="1" x14ac:dyDescent="0.2"/>
    <row r="102" ht="5.0999999999999996" customHeight="1" x14ac:dyDescent="0.2"/>
    <row r="103" ht="5.0999999999999996" customHeight="1" x14ac:dyDescent="0.2"/>
    <row r="104" ht="5.0999999999999996" customHeight="1" x14ac:dyDescent="0.2"/>
    <row r="105" ht="5.0999999999999996" customHeight="1" x14ac:dyDescent="0.2"/>
    <row r="106" ht="5.0999999999999996" customHeight="1" x14ac:dyDescent="0.2"/>
    <row r="107" ht="5.0999999999999996" customHeight="1" x14ac:dyDescent="0.2"/>
    <row r="108" ht="5.0999999999999996" customHeight="1" x14ac:dyDescent="0.2"/>
    <row r="109" ht="5.0999999999999996" customHeight="1" x14ac:dyDescent="0.2"/>
    <row r="110" ht="5.0999999999999996" customHeight="1" x14ac:dyDescent="0.2"/>
    <row r="111" ht="5.0999999999999996" customHeight="1" x14ac:dyDescent="0.2"/>
    <row r="112" ht="5.0999999999999996" customHeight="1" x14ac:dyDescent="0.2"/>
    <row r="113" ht="5.0999999999999996" customHeight="1" x14ac:dyDescent="0.2"/>
    <row r="114" ht="5.0999999999999996" customHeight="1" x14ac:dyDescent="0.2"/>
    <row r="115" ht="5.0999999999999996" customHeight="1" x14ac:dyDescent="0.2"/>
    <row r="116" ht="5.0999999999999996" customHeight="1" x14ac:dyDescent="0.2"/>
    <row r="117" ht="5.0999999999999996" customHeight="1" x14ac:dyDescent="0.2"/>
    <row r="118" ht="5.0999999999999996" customHeight="1" x14ac:dyDescent="0.2"/>
    <row r="119" ht="5.0999999999999996" customHeight="1" x14ac:dyDescent="0.2"/>
    <row r="120" ht="5.0999999999999996" customHeight="1" x14ac:dyDescent="0.2"/>
    <row r="121" ht="5.0999999999999996" customHeight="1" x14ac:dyDescent="0.2"/>
    <row r="122" ht="5.0999999999999996" customHeight="1" x14ac:dyDescent="0.2"/>
    <row r="123" ht="5.0999999999999996" customHeight="1" x14ac:dyDescent="0.2"/>
    <row r="124" ht="5.0999999999999996" customHeight="1" x14ac:dyDescent="0.2"/>
    <row r="125" ht="5.0999999999999996" customHeight="1" x14ac:dyDescent="0.2"/>
    <row r="126" ht="5.0999999999999996" customHeight="1" x14ac:dyDescent="0.2"/>
    <row r="127" ht="5.0999999999999996" customHeight="1" x14ac:dyDescent="0.2"/>
    <row r="128" ht="5.0999999999999996" customHeight="1" x14ac:dyDescent="0.2"/>
    <row r="129" ht="5.0999999999999996" customHeight="1" x14ac:dyDescent="0.2"/>
    <row r="130" ht="5.0999999999999996" customHeight="1" x14ac:dyDescent="0.2"/>
    <row r="131" ht="5.0999999999999996" customHeight="1" x14ac:dyDescent="0.2"/>
    <row r="132" ht="5.0999999999999996" customHeight="1" x14ac:dyDescent="0.2"/>
    <row r="133" ht="5.0999999999999996" customHeight="1" x14ac:dyDescent="0.2"/>
    <row r="134" ht="5.0999999999999996" customHeight="1" x14ac:dyDescent="0.2"/>
    <row r="135" ht="5.0999999999999996" customHeight="1" x14ac:dyDescent="0.2"/>
    <row r="136" ht="5.0999999999999996" customHeight="1" x14ac:dyDescent="0.2"/>
    <row r="137" ht="5.0999999999999996" customHeight="1" x14ac:dyDescent="0.2"/>
    <row r="138" ht="5.0999999999999996" customHeight="1" x14ac:dyDescent="0.2"/>
    <row r="139" ht="5.0999999999999996" customHeight="1" x14ac:dyDescent="0.2"/>
    <row r="140" ht="5.0999999999999996" customHeight="1" x14ac:dyDescent="0.2"/>
    <row r="141" ht="5.0999999999999996" customHeight="1" x14ac:dyDescent="0.2"/>
    <row r="142" ht="5.0999999999999996" customHeight="1" x14ac:dyDescent="0.2"/>
    <row r="143" ht="5.0999999999999996" customHeight="1" x14ac:dyDescent="0.2"/>
    <row r="144" ht="5.0999999999999996" customHeight="1" x14ac:dyDescent="0.2"/>
    <row r="145" ht="5.0999999999999996" customHeight="1" x14ac:dyDescent="0.2"/>
    <row r="146" ht="5.0999999999999996" customHeight="1" x14ac:dyDescent="0.2"/>
    <row r="147" ht="5.0999999999999996" customHeight="1" x14ac:dyDescent="0.2"/>
    <row r="148" ht="5.0999999999999996" customHeight="1" x14ac:dyDescent="0.2"/>
    <row r="149" ht="5.0999999999999996" customHeight="1" x14ac:dyDescent="0.2"/>
    <row r="150" ht="5.0999999999999996" customHeight="1" x14ac:dyDescent="0.2"/>
    <row r="151" ht="5.0999999999999996" customHeight="1" x14ac:dyDescent="0.2"/>
    <row r="152" ht="5.0999999999999996" customHeight="1" x14ac:dyDescent="0.2"/>
    <row r="153" ht="5.0999999999999996" customHeight="1" x14ac:dyDescent="0.2"/>
    <row r="154" ht="5.0999999999999996" customHeight="1" x14ac:dyDescent="0.2"/>
    <row r="155" ht="5.0999999999999996" customHeight="1" x14ac:dyDescent="0.2"/>
    <row r="156" ht="5.0999999999999996" customHeight="1" x14ac:dyDescent="0.2"/>
    <row r="157" ht="5.0999999999999996" customHeight="1" x14ac:dyDescent="0.2"/>
    <row r="158" ht="5.0999999999999996" customHeight="1" x14ac:dyDescent="0.2"/>
    <row r="159" ht="5.0999999999999996" customHeight="1" x14ac:dyDescent="0.2"/>
    <row r="160" ht="5.0999999999999996" customHeight="1" x14ac:dyDescent="0.2"/>
    <row r="161" ht="5.0999999999999996" customHeight="1" x14ac:dyDescent="0.2"/>
    <row r="162" ht="5.0999999999999996" customHeight="1" x14ac:dyDescent="0.2"/>
    <row r="163" ht="5.0999999999999996" customHeight="1" x14ac:dyDescent="0.2"/>
    <row r="164" ht="5.0999999999999996" customHeight="1" x14ac:dyDescent="0.2"/>
    <row r="165" ht="5.0999999999999996" customHeight="1" x14ac:dyDescent="0.2"/>
    <row r="166" ht="5.0999999999999996" customHeight="1" x14ac:dyDescent="0.2"/>
    <row r="167" ht="5.0999999999999996" customHeight="1" x14ac:dyDescent="0.2"/>
    <row r="168" ht="5.0999999999999996" customHeight="1" x14ac:dyDescent="0.2"/>
    <row r="169" ht="5.0999999999999996" customHeight="1" x14ac:dyDescent="0.2"/>
    <row r="170" ht="5.0999999999999996" customHeight="1" x14ac:dyDescent="0.2"/>
    <row r="171" ht="5.0999999999999996" customHeight="1" x14ac:dyDescent="0.2"/>
    <row r="172" ht="5.0999999999999996" customHeight="1" x14ac:dyDescent="0.2"/>
    <row r="173" ht="5.0999999999999996" customHeight="1" x14ac:dyDescent="0.2"/>
    <row r="174" ht="5.0999999999999996" customHeight="1" x14ac:dyDescent="0.2"/>
    <row r="175" ht="5.0999999999999996" customHeight="1" x14ac:dyDescent="0.2"/>
    <row r="176" ht="5.0999999999999996" customHeight="1" x14ac:dyDescent="0.2"/>
    <row r="177" ht="5.0999999999999996" customHeight="1" x14ac:dyDescent="0.2"/>
    <row r="178" ht="5.0999999999999996" customHeight="1" x14ac:dyDescent="0.2"/>
    <row r="179" ht="5.0999999999999996" customHeight="1" x14ac:dyDescent="0.2"/>
    <row r="180" ht="5.0999999999999996" customHeight="1" x14ac:dyDescent="0.2"/>
    <row r="181" ht="5.0999999999999996" customHeight="1" x14ac:dyDescent="0.2"/>
    <row r="182" ht="5.0999999999999996" customHeight="1" x14ac:dyDescent="0.2"/>
    <row r="183" ht="5.0999999999999996" customHeight="1" x14ac:dyDescent="0.2"/>
    <row r="184" ht="5.0999999999999996" customHeight="1" x14ac:dyDescent="0.2"/>
    <row r="185" ht="5.0999999999999996" customHeight="1" x14ac:dyDescent="0.2"/>
    <row r="186" ht="5.0999999999999996" customHeight="1" x14ac:dyDescent="0.2"/>
    <row r="187" ht="5.0999999999999996" customHeight="1" x14ac:dyDescent="0.2"/>
    <row r="188" ht="5.0999999999999996" customHeight="1" x14ac:dyDescent="0.2"/>
    <row r="189" ht="5.0999999999999996" customHeight="1" x14ac:dyDescent="0.2"/>
    <row r="190" ht="5.0999999999999996" customHeight="1" x14ac:dyDescent="0.2"/>
    <row r="191" ht="5.0999999999999996" customHeight="1" x14ac:dyDescent="0.2"/>
    <row r="192" ht="5.0999999999999996" customHeight="1" x14ac:dyDescent="0.2"/>
    <row r="193" ht="5.0999999999999996" customHeight="1" x14ac:dyDescent="0.2"/>
    <row r="194" ht="5.0999999999999996" customHeight="1" x14ac:dyDescent="0.2"/>
    <row r="195" ht="5.0999999999999996" customHeight="1" x14ac:dyDescent="0.2"/>
    <row r="196" ht="5.0999999999999996" customHeight="1" x14ac:dyDescent="0.2"/>
    <row r="197" ht="5.0999999999999996" customHeight="1" x14ac:dyDescent="0.2"/>
    <row r="198" ht="5.0999999999999996" customHeight="1" x14ac:dyDescent="0.2"/>
    <row r="199" ht="5.0999999999999996" customHeight="1" x14ac:dyDescent="0.2"/>
    <row r="200" ht="5.0999999999999996" customHeight="1" x14ac:dyDescent="0.2"/>
    <row r="201" ht="5.0999999999999996" customHeight="1" x14ac:dyDescent="0.2"/>
    <row r="202" ht="5.0999999999999996" customHeight="1" x14ac:dyDescent="0.2"/>
    <row r="203" ht="5.0999999999999996" customHeight="1" x14ac:dyDescent="0.2"/>
    <row r="204" ht="5.0999999999999996" customHeight="1" x14ac:dyDescent="0.2"/>
    <row r="205" ht="5.0999999999999996" customHeight="1" x14ac:dyDescent="0.2"/>
    <row r="206" ht="5.0999999999999996" customHeight="1" x14ac:dyDescent="0.2"/>
    <row r="207" ht="5.0999999999999996" customHeight="1" x14ac:dyDescent="0.2"/>
    <row r="208" ht="5.0999999999999996" customHeight="1" x14ac:dyDescent="0.2"/>
    <row r="209" ht="5.0999999999999996" customHeight="1" x14ac:dyDescent="0.2"/>
    <row r="210" ht="5.0999999999999996" customHeight="1" x14ac:dyDescent="0.2"/>
    <row r="211" ht="5.0999999999999996" customHeight="1" x14ac:dyDescent="0.2"/>
    <row r="212" ht="5.0999999999999996" customHeight="1" x14ac:dyDescent="0.2"/>
    <row r="213" ht="5.0999999999999996" customHeight="1" x14ac:dyDescent="0.2"/>
    <row r="214" ht="5.0999999999999996" customHeight="1" x14ac:dyDescent="0.2"/>
    <row r="215" ht="5.0999999999999996" customHeight="1" x14ac:dyDescent="0.2"/>
    <row r="216" ht="5.0999999999999996" customHeight="1" x14ac:dyDescent="0.2"/>
    <row r="217" ht="5.0999999999999996" customHeight="1" x14ac:dyDescent="0.2"/>
    <row r="218" ht="5.0999999999999996" customHeight="1" x14ac:dyDescent="0.2"/>
    <row r="219" ht="5.0999999999999996" customHeight="1" x14ac:dyDescent="0.2"/>
    <row r="220" ht="5.0999999999999996" customHeight="1" x14ac:dyDescent="0.2"/>
    <row r="221" ht="5.0999999999999996" customHeight="1" x14ac:dyDescent="0.2"/>
    <row r="222" ht="5.0999999999999996" customHeight="1" x14ac:dyDescent="0.2"/>
    <row r="223" ht="5.0999999999999996" customHeight="1" x14ac:dyDescent="0.2"/>
    <row r="224" ht="5.0999999999999996" customHeight="1" x14ac:dyDescent="0.2"/>
    <row r="225" ht="5.0999999999999996" customHeight="1" x14ac:dyDescent="0.2"/>
    <row r="226" ht="5.0999999999999996" customHeight="1" x14ac:dyDescent="0.2"/>
    <row r="227" ht="5.0999999999999996" customHeight="1" x14ac:dyDescent="0.2"/>
    <row r="228" ht="5.0999999999999996" customHeight="1" x14ac:dyDescent="0.2"/>
    <row r="229" ht="5.0999999999999996" customHeight="1" x14ac:dyDescent="0.2"/>
    <row r="230" ht="5.0999999999999996" customHeight="1" x14ac:dyDescent="0.2"/>
    <row r="231" ht="5.0999999999999996" customHeight="1" x14ac:dyDescent="0.2"/>
    <row r="232" ht="5.0999999999999996" customHeight="1" x14ac:dyDescent="0.2"/>
    <row r="233" ht="5.0999999999999996" customHeight="1" x14ac:dyDescent="0.2"/>
    <row r="234" ht="5.0999999999999996" customHeight="1" x14ac:dyDescent="0.2"/>
    <row r="235" ht="5.0999999999999996" customHeight="1" x14ac:dyDescent="0.2"/>
    <row r="236" ht="5.0999999999999996" customHeight="1" x14ac:dyDescent="0.2"/>
    <row r="237" ht="5.0999999999999996" customHeight="1" x14ac:dyDescent="0.2"/>
    <row r="238" ht="5.0999999999999996" customHeight="1" x14ac:dyDescent="0.2"/>
    <row r="239" ht="5.0999999999999996" customHeight="1" x14ac:dyDescent="0.2"/>
    <row r="240" ht="5.0999999999999996" customHeight="1" x14ac:dyDescent="0.2"/>
    <row r="241" ht="5.0999999999999996" customHeight="1" x14ac:dyDescent="0.2"/>
    <row r="242" ht="5.0999999999999996" customHeight="1" x14ac:dyDescent="0.2"/>
    <row r="243" ht="5.0999999999999996" customHeight="1" x14ac:dyDescent="0.2"/>
    <row r="244" ht="5.0999999999999996" customHeight="1" x14ac:dyDescent="0.2"/>
    <row r="245" ht="5.0999999999999996" customHeight="1" x14ac:dyDescent="0.2"/>
    <row r="246" ht="5.0999999999999996" customHeight="1" x14ac:dyDescent="0.2"/>
    <row r="247" ht="5.0999999999999996" customHeight="1" x14ac:dyDescent="0.2"/>
    <row r="248" ht="5.0999999999999996" customHeight="1" x14ac:dyDescent="0.2"/>
    <row r="249" ht="5.0999999999999996" customHeight="1" x14ac:dyDescent="0.2"/>
    <row r="250" ht="5.0999999999999996" customHeight="1" x14ac:dyDescent="0.2"/>
    <row r="251" ht="5.0999999999999996" customHeight="1" x14ac:dyDescent="0.2"/>
    <row r="252" ht="5.0999999999999996" customHeight="1" x14ac:dyDescent="0.2"/>
    <row r="253" ht="5.0999999999999996" customHeight="1" x14ac:dyDescent="0.2"/>
    <row r="254" ht="5.0999999999999996" customHeight="1" x14ac:dyDescent="0.2"/>
    <row r="255" ht="5.0999999999999996" customHeight="1" x14ac:dyDescent="0.2"/>
    <row r="256" ht="5.0999999999999996" customHeight="1" x14ac:dyDescent="0.2"/>
    <row r="257" ht="5.0999999999999996" customHeight="1" x14ac:dyDescent="0.2"/>
    <row r="258" ht="5.0999999999999996" customHeight="1" x14ac:dyDescent="0.2"/>
    <row r="259" ht="5.0999999999999996" customHeight="1" x14ac:dyDescent="0.2"/>
    <row r="260" ht="5.0999999999999996" customHeight="1" x14ac:dyDescent="0.2"/>
    <row r="261" ht="5.0999999999999996" customHeight="1" x14ac:dyDescent="0.2"/>
    <row r="262" ht="5.0999999999999996" customHeight="1" x14ac:dyDescent="0.2"/>
    <row r="263" ht="5.0999999999999996" customHeight="1" x14ac:dyDescent="0.2"/>
    <row r="264" ht="5.0999999999999996" customHeight="1" x14ac:dyDescent="0.2"/>
    <row r="265" ht="5.0999999999999996" customHeight="1" x14ac:dyDescent="0.2"/>
    <row r="266" ht="5.0999999999999996" customHeight="1" x14ac:dyDescent="0.2"/>
    <row r="267" ht="5.0999999999999996" customHeight="1" x14ac:dyDescent="0.2"/>
    <row r="268" ht="5.0999999999999996" customHeight="1" x14ac:dyDescent="0.2"/>
    <row r="269" ht="5.0999999999999996" customHeight="1" x14ac:dyDescent="0.2"/>
  </sheetData>
  <phoneticPr fontId="14" type="noConversion"/>
  <pageMargins left="0.31496062992125984" right="0.51181102362204722" top="0.78740157480314965" bottom="0.74803149606299213" header="0.51181102362204722" footer="0.39370078740157483"/>
  <pageSetup paperSize="9" orientation="landscape" r:id="rId1"/>
  <headerFooter alignWithMargins="0">
    <oddFooter>&amp;C&amp;A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05548-AF17-49C2-BFA4-22B0334E8214}">
  <dimension ref="A1:K37"/>
  <sheetViews>
    <sheetView workbookViewId="0">
      <selection activeCell="Q13" sqref="Q13"/>
    </sheetView>
  </sheetViews>
  <sheetFormatPr baseColWidth="10" defaultRowHeight="12.75" x14ac:dyDescent="0.2"/>
  <cols>
    <col min="1" max="1" width="22" customWidth="1"/>
    <col min="2" max="3" width="5" customWidth="1"/>
    <col min="4" max="5" width="9.28515625" customWidth="1"/>
    <col min="6" max="7" width="5" customWidth="1"/>
    <col min="8" max="9" width="9.28515625" customWidth="1"/>
    <col min="10" max="11" width="5" customWidth="1"/>
  </cols>
  <sheetData>
    <row r="1" spans="1:11" ht="15.75" x14ac:dyDescent="0.25">
      <c r="C1" s="80"/>
      <c r="H1" s="79"/>
    </row>
    <row r="2" spans="1:11" ht="15.75" x14ac:dyDescent="0.25">
      <c r="C2" s="80"/>
      <c r="H2" s="79"/>
    </row>
    <row r="3" spans="1:11" ht="15.75" x14ac:dyDescent="0.25">
      <c r="C3" s="80"/>
      <c r="H3" s="79"/>
    </row>
    <row r="4" spans="1:11" ht="15.75" x14ac:dyDescent="0.25">
      <c r="C4" s="80"/>
      <c r="H4" s="79"/>
    </row>
    <row r="5" spans="1:11" s="760" customFormat="1" ht="21" customHeight="1" x14ac:dyDescent="0.25">
      <c r="A5" s="141" t="s">
        <v>690</v>
      </c>
      <c r="B5" s="164"/>
    </row>
    <row r="6" spans="1:11" s="760" customFormat="1" ht="6.75" customHeight="1" x14ac:dyDescent="0.25">
      <c r="A6" s="141"/>
      <c r="B6" s="164"/>
    </row>
    <row r="7" spans="1:11" s="47" customFormat="1" ht="15" customHeight="1" x14ac:dyDescent="0.2">
      <c r="A7" s="477"/>
      <c r="B7" s="612"/>
      <c r="C7" s="478" t="s">
        <v>38</v>
      </c>
      <c r="D7" s="426">
        <v>1999</v>
      </c>
      <c r="E7" s="429">
        <v>2000</v>
      </c>
      <c r="F7" s="952">
        <v>2001</v>
      </c>
      <c r="G7" s="953"/>
      <c r="H7" s="687" t="s">
        <v>606</v>
      </c>
      <c r="I7" s="682" t="s">
        <v>612</v>
      </c>
      <c r="J7" s="517"/>
      <c r="K7" s="683"/>
    </row>
    <row r="8" spans="1:11" s="47" customFormat="1" ht="15" customHeight="1" x14ac:dyDescent="0.2">
      <c r="A8" s="71" t="s">
        <v>39</v>
      </c>
      <c r="B8" s="72"/>
      <c r="C8" s="21"/>
      <c r="D8" s="830">
        <v>6459</v>
      </c>
      <c r="E8" s="678">
        <v>6453</v>
      </c>
      <c r="F8" s="954">
        <v>6484</v>
      </c>
      <c r="G8" s="955"/>
      <c r="H8" s="679">
        <v>6670</v>
      </c>
      <c r="I8" s="680">
        <v>6563</v>
      </c>
      <c r="J8" s="189"/>
      <c r="K8" s="188"/>
    </row>
    <row r="9" spans="1:11" s="47" customFormat="1" ht="15" customHeight="1" x14ac:dyDescent="0.2">
      <c r="A9" s="43" t="s">
        <v>40</v>
      </c>
      <c r="B9" s="21"/>
      <c r="C9" s="21"/>
      <c r="D9" s="830">
        <v>3113</v>
      </c>
      <c r="E9" s="678">
        <v>3075</v>
      </c>
      <c r="F9" s="954">
        <v>3080</v>
      </c>
      <c r="G9" s="955"/>
      <c r="H9" s="679">
        <v>3231</v>
      </c>
      <c r="I9" s="684">
        <v>3169</v>
      </c>
      <c r="J9" s="685"/>
      <c r="K9" s="686"/>
    </row>
    <row r="10" spans="1:11" s="47" customFormat="1" ht="15" customHeight="1" x14ac:dyDescent="0.2">
      <c r="A10" s="43" t="s">
        <v>41</v>
      </c>
      <c r="B10" s="21"/>
      <c r="C10" s="21"/>
      <c r="D10" s="830">
        <v>3346</v>
      </c>
      <c r="E10" s="678">
        <v>3378</v>
      </c>
      <c r="F10" s="954">
        <v>3404</v>
      </c>
      <c r="G10" s="955"/>
      <c r="H10" s="679">
        <v>3439</v>
      </c>
      <c r="I10" s="681">
        <v>3394</v>
      </c>
      <c r="J10" s="95"/>
      <c r="K10" s="248"/>
    </row>
    <row r="11" spans="1:11" ht="12.75" customHeight="1" x14ac:dyDescent="0.2">
      <c r="I11" s="25"/>
      <c r="J11" s="25"/>
      <c r="K11" s="25"/>
    </row>
    <row r="12" spans="1:11" ht="12.75" customHeight="1" x14ac:dyDescent="0.2">
      <c r="I12" s="25"/>
      <c r="J12" s="25"/>
      <c r="K12" s="25"/>
    </row>
    <row r="13" spans="1:11" ht="21.75" customHeight="1" x14ac:dyDescent="0.25">
      <c r="A13" s="141" t="s">
        <v>689</v>
      </c>
      <c r="B13" s="13"/>
    </row>
    <row r="14" spans="1:11" ht="7.5" customHeight="1" x14ac:dyDescent="0.25">
      <c r="A14" s="141"/>
      <c r="B14" s="13"/>
    </row>
    <row r="15" spans="1:11" ht="15.75" customHeight="1" x14ac:dyDescent="0.2">
      <c r="A15" s="896" t="s">
        <v>663</v>
      </c>
      <c r="B15" s="897"/>
      <c r="C15" s="661"/>
      <c r="D15" s="661"/>
      <c r="E15" s="661"/>
      <c r="F15" s="661"/>
      <c r="G15" s="661"/>
      <c r="H15" s="661"/>
      <c r="I15" s="661"/>
      <c r="J15" s="661"/>
      <c r="K15" s="564"/>
    </row>
    <row r="16" spans="1:11" ht="9.9499999999999993" customHeight="1" x14ac:dyDescent="0.2">
      <c r="A16" s="898"/>
      <c r="B16" s="899"/>
      <c r="C16" s="653"/>
      <c r="D16" s="653"/>
      <c r="E16" s="653"/>
      <c r="F16" s="653"/>
      <c r="G16" s="653"/>
      <c r="H16" s="653"/>
      <c r="I16" s="653"/>
      <c r="J16" s="653"/>
      <c r="K16" s="900"/>
    </row>
    <row r="17" spans="1:11" ht="15" customHeight="1" x14ac:dyDescent="0.2">
      <c r="A17" s="76" t="s">
        <v>637</v>
      </c>
      <c r="B17" s="613"/>
      <c r="C17" s="51"/>
      <c r="D17" s="51"/>
      <c r="E17" s="51"/>
      <c r="F17" s="51"/>
      <c r="G17" s="51"/>
      <c r="H17" s="51"/>
      <c r="I17" s="246">
        <v>13</v>
      </c>
      <c r="J17" s="946" t="s">
        <v>42</v>
      </c>
      <c r="K17" s="947"/>
    </row>
    <row r="18" spans="1:11" ht="15" customHeight="1" x14ac:dyDescent="0.2">
      <c r="A18" s="44" t="s">
        <v>43</v>
      </c>
      <c r="B18" s="614"/>
      <c r="C18" s="21"/>
      <c r="D18" s="21"/>
      <c r="E18" s="21"/>
      <c r="F18" s="21"/>
      <c r="G18" s="21"/>
      <c r="H18" s="21"/>
      <c r="I18" s="14">
        <v>14</v>
      </c>
      <c r="J18" s="946" t="s">
        <v>42</v>
      </c>
      <c r="K18" s="947"/>
    </row>
    <row r="19" spans="1:11" ht="15" customHeight="1" x14ac:dyDescent="0.2">
      <c r="A19" s="44" t="s">
        <v>44</v>
      </c>
      <c r="B19" s="614"/>
      <c r="C19" s="21"/>
      <c r="D19" s="21"/>
      <c r="E19" s="21"/>
      <c r="F19" s="21"/>
      <c r="G19" s="21"/>
      <c r="H19" s="21"/>
      <c r="I19" s="14">
        <v>1</v>
      </c>
      <c r="J19" s="946" t="s">
        <v>42</v>
      </c>
      <c r="K19" s="947"/>
    </row>
    <row r="20" spans="1:11" ht="15" customHeight="1" thickBot="1" x14ac:dyDescent="0.25">
      <c r="A20" s="44" t="s">
        <v>45</v>
      </c>
      <c r="B20" s="614"/>
      <c r="C20" s="21"/>
      <c r="D20" s="21"/>
      <c r="E20" s="21"/>
      <c r="F20" s="21"/>
      <c r="G20" s="21"/>
      <c r="H20" s="21"/>
      <c r="I20" s="19">
        <v>4</v>
      </c>
      <c r="J20" s="950" t="s">
        <v>42</v>
      </c>
      <c r="K20" s="951"/>
    </row>
    <row r="21" spans="1:11" ht="15" customHeight="1" x14ac:dyDescent="0.2">
      <c r="A21" s="476"/>
      <c r="B21" s="615"/>
      <c r="C21" s="382"/>
      <c r="D21" s="382"/>
      <c r="E21" s="382"/>
      <c r="F21" s="382"/>
      <c r="G21" s="382"/>
      <c r="H21" s="407" t="s">
        <v>46</v>
      </c>
      <c r="I21" s="14">
        <f>SUM(I17:I20)</f>
        <v>32</v>
      </c>
      <c r="J21" s="948" t="s">
        <v>42</v>
      </c>
      <c r="K21" s="949"/>
    </row>
    <row r="22" spans="1:11" ht="15" customHeight="1" x14ac:dyDescent="0.2">
      <c r="I22" s="761"/>
      <c r="J22" s="9"/>
      <c r="K22" s="9"/>
    </row>
    <row r="23" spans="1:11" ht="15" customHeight="1" x14ac:dyDescent="0.2">
      <c r="I23" s="761"/>
      <c r="J23" s="9"/>
      <c r="K23" s="9"/>
    </row>
    <row r="24" spans="1:11" ht="15" customHeight="1" x14ac:dyDescent="0.2">
      <c r="I24" s="761"/>
      <c r="J24" s="9"/>
      <c r="K24" s="9"/>
    </row>
    <row r="25" spans="1:11" ht="21.75" customHeight="1" x14ac:dyDescent="0.2">
      <c r="A25" s="845" t="s">
        <v>688</v>
      </c>
      <c r="B25" s="315"/>
      <c r="C25" s="270"/>
      <c r="D25" s="270"/>
      <c r="E25" s="270"/>
      <c r="F25" s="270"/>
      <c r="G25" s="270"/>
      <c r="H25" s="316"/>
      <c r="I25" s="317"/>
      <c r="J25" s="317"/>
      <c r="K25" s="270"/>
    </row>
    <row r="26" spans="1:11" ht="15" customHeight="1" x14ac:dyDescent="0.2">
      <c r="A26" s="415"/>
      <c r="B26" s="416"/>
      <c r="C26" s="394"/>
      <c r="D26" s="394"/>
      <c r="E26" s="394"/>
      <c r="F26" s="394"/>
      <c r="G26" s="412"/>
      <c r="H26" s="421" t="s">
        <v>47</v>
      </c>
      <c r="I26" s="626" t="s">
        <v>48</v>
      </c>
      <c r="J26" s="942" t="s">
        <v>49</v>
      </c>
      <c r="K26" s="943"/>
    </row>
    <row r="27" spans="1:11" ht="15" customHeight="1" x14ac:dyDescent="0.2">
      <c r="A27" s="475">
        <v>37913</v>
      </c>
      <c r="B27" s="616"/>
      <c r="C27" s="382"/>
      <c r="D27" s="382"/>
      <c r="E27" s="382"/>
      <c r="F27" s="382"/>
      <c r="G27" s="373"/>
      <c r="H27" s="423" t="s">
        <v>50</v>
      </c>
      <c r="I27" s="440" t="s">
        <v>50</v>
      </c>
      <c r="J27" s="944" t="s">
        <v>51</v>
      </c>
      <c r="K27" s="945"/>
    </row>
    <row r="28" spans="1:11" ht="15" customHeight="1" x14ac:dyDescent="0.2">
      <c r="A28" s="730" t="s">
        <v>635</v>
      </c>
      <c r="B28" s="617"/>
      <c r="C28" s="52"/>
      <c r="D28" s="52"/>
      <c r="E28" s="52"/>
      <c r="F28" s="52"/>
      <c r="G28" s="605"/>
      <c r="H28" s="606"/>
      <c r="I28" s="56"/>
      <c r="J28" s="55"/>
      <c r="K28" s="54"/>
    </row>
    <row r="29" spans="1:11" ht="15" customHeight="1" x14ac:dyDescent="0.2">
      <c r="A29" s="365" t="s">
        <v>664</v>
      </c>
      <c r="B29" s="618"/>
      <c r="C29" s="601"/>
      <c r="D29" s="601"/>
      <c r="E29" s="601"/>
      <c r="F29" s="601"/>
      <c r="G29" s="602"/>
      <c r="H29" s="363"/>
      <c r="I29" s="55"/>
      <c r="J29" s="55"/>
      <c r="K29" s="364"/>
    </row>
    <row r="30" spans="1:11" ht="15" customHeight="1" x14ac:dyDescent="0.2">
      <c r="A30" s="365" t="s">
        <v>636</v>
      </c>
      <c r="B30" s="619"/>
      <c r="C30" s="601"/>
      <c r="D30" s="601"/>
      <c r="E30" s="601"/>
      <c r="F30" s="601"/>
      <c r="G30" s="602"/>
      <c r="H30" s="831">
        <v>2049</v>
      </c>
      <c r="I30" s="832">
        <v>716</v>
      </c>
      <c r="J30" s="940">
        <v>0.43</v>
      </c>
      <c r="K30" s="941"/>
    </row>
    <row r="31" spans="1:11" ht="15" customHeight="1" thickBot="1" x14ac:dyDescent="0.25">
      <c r="A31" s="609"/>
      <c r="B31" s="620"/>
      <c r="C31" s="610"/>
      <c r="D31" s="610"/>
      <c r="E31" s="610"/>
      <c r="F31" s="610"/>
      <c r="G31" s="611"/>
      <c r="H31" s="834"/>
      <c r="I31" s="835"/>
      <c r="J31" s="835"/>
      <c r="K31" s="836"/>
    </row>
    <row r="32" spans="1:11" ht="15" customHeight="1" x14ac:dyDescent="0.2">
      <c r="A32" s="358" t="s">
        <v>638</v>
      </c>
      <c r="B32" s="619"/>
      <c r="C32" s="601"/>
      <c r="D32" s="601"/>
      <c r="E32" s="601"/>
      <c r="F32" s="601"/>
      <c r="G32" s="602"/>
      <c r="H32" s="9"/>
      <c r="I32" s="837"/>
      <c r="J32" s="837"/>
      <c r="K32" s="838"/>
    </row>
    <row r="33" spans="1:11" ht="15" customHeight="1" x14ac:dyDescent="0.2">
      <c r="A33" s="365" t="s">
        <v>639</v>
      </c>
      <c r="B33" s="619"/>
      <c r="C33" s="601"/>
      <c r="D33" s="601"/>
      <c r="E33" s="601"/>
      <c r="F33" s="601"/>
      <c r="G33" s="602"/>
      <c r="H33" s="785"/>
      <c r="I33" s="832"/>
      <c r="J33" s="832"/>
      <c r="K33" s="833"/>
    </row>
    <row r="34" spans="1:11" ht="15" customHeight="1" x14ac:dyDescent="0.2">
      <c r="A34" s="365" t="s">
        <v>640</v>
      </c>
      <c r="B34" s="619"/>
      <c r="C34" s="601"/>
      <c r="D34" s="601"/>
      <c r="E34" s="601"/>
      <c r="F34" s="601"/>
      <c r="G34" s="602"/>
      <c r="H34" s="9"/>
      <c r="I34" s="837"/>
      <c r="J34" s="837"/>
      <c r="K34" s="838"/>
    </row>
    <row r="35" spans="1:11" ht="15" customHeight="1" x14ac:dyDescent="0.2">
      <c r="A35" s="365" t="s">
        <v>641</v>
      </c>
      <c r="B35" s="619"/>
      <c r="C35" s="601"/>
      <c r="D35" s="601"/>
      <c r="E35" s="601"/>
      <c r="F35" s="601"/>
      <c r="G35" s="602"/>
      <c r="H35" s="785">
        <v>1395</v>
      </c>
      <c r="I35" s="832">
        <v>1324</v>
      </c>
      <c r="J35" s="940">
        <v>0.42</v>
      </c>
      <c r="K35" s="941"/>
    </row>
    <row r="36" spans="1:11" ht="15" customHeight="1" x14ac:dyDescent="0.2">
      <c r="A36" s="607"/>
      <c r="B36" s="603"/>
      <c r="C36" s="603"/>
      <c r="D36" s="603"/>
      <c r="E36" s="603"/>
      <c r="F36" s="603"/>
      <c r="G36" s="604"/>
      <c r="H36" s="608"/>
      <c r="I36" s="625"/>
      <c r="J36" s="625"/>
      <c r="K36" s="318"/>
    </row>
    <row r="37" spans="1:11" ht="15" customHeight="1" x14ac:dyDescent="0.2">
      <c r="A37" s="359"/>
      <c r="B37" s="359"/>
      <c r="C37" s="42"/>
      <c r="D37" s="42"/>
      <c r="E37" s="42"/>
      <c r="F37" s="42"/>
      <c r="G37" s="42"/>
      <c r="H37" s="360"/>
      <c r="I37" s="361"/>
      <c r="J37" s="361"/>
      <c r="K37" s="362"/>
    </row>
  </sheetData>
  <mergeCells count="13">
    <mergeCell ref="F7:G7"/>
    <mergeCell ref="F8:G8"/>
    <mergeCell ref="F9:G9"/>
    <mergeCell ref="F10:G10"/>
    <mergeCell ref="J17:K17"/>
    <mergeCell ref="J18:K18"/>
    <mergeCell ref="J30:K30"/>
    <mergeCell ref="J35:K35"/>
    <mergeCell ref="J26:K26"/>
    <mergeCell ref="J27:K27"/>
    <mergeCell ref="J19:K19"/>
    <mergeCell ref="J21:K21"/>
    <mergeCell ref="J20:K20"/>
  </mergeCells>
  <phoneticPr fontId="0" type="noConversion"/>
  <pageMargins left="0.31496062992125984" right="0.51181102362204722" top="0.78740157480314965" bottom="0.74803149606299213" header="0.51181102362204722" footer="0.39370078740157483"/>
  <pageSetup paperSize="9" orientation="portrait" r:id="rId1"/>
  <headerFooter alignWithMargins="0">
    <oddFooter>&amp;C&amp;A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45</vt:i4>
      </vt:variant>
    </vt:vector>
  </HeadingPairs>
  <TitlesOfParts>
    <vt:vector size="45" baseType="lpstr">
      <vt:lpstr>Titelblatt</vt:lpstr>
      <vt:lpstr>Titelbl(Z)</vt:lpstr>
      <vt:lpstr>Nico1</vt:lpstr>
      <vt:lpstr>Inhaltsverz1</vt:lpstr>
      <vt:lpstr>Gemeinder1</vt:lpstr>
      <vt:lpstr>Gemeinder(Z)</vt:lpstr>
      <vt:lpstr>Organi Opf1</vt:lpstr>
      <vt:lpstr>Organi2</vt:lpstr>
      <vt:lpstr>Präsid1a</vt:lpstr>
      <vt:lpstr>Präsid1b</vt:lpstr>
      <vt:lpstr>Präsid2</vt:lpstr>
      <vt:lpstr>Präsid(Z)</vt:lpstr>
      <vt:lpstr>Präsid3</vt:lpstr>
      <vt:lpstr>Präsid4</vt:lpstr>
      <vt:lpstr>Finanz1</vt:lpstr>
      <vt:lpstr>Finanz2</vt:lpstr>
      <vt:lpstr>Finanz3</vt:lpstr>
      <vt:lpstr>Bau1</vt:lpstr>
      <vt:lpstr>Bau(Z)</vt:lpstr>
      <vt:lpstr>Bau2</vt:lpstr>
      <vt:lpstr>Bau3</vt:lpstr>
      <vt:lpstr>Sicherheit 1</vt:lpstr>
      <vt:lpstr>Sicherheit 2</vt:lpstr>
      <vt:lpstr>Ges_Umw1</vt:lpstr>
      <vt:lpstr>Ges_Umw2</vt:lpstr>
      <vt:lpstr>Ges_Umw(Z)</vt:lpstr>
      <vt:lpstr>Ges_Umw3</vt:lpstr>
      <vt:lpstr>Ges_Umw4</vt:lpstr>
      <vt:lpstr>Sozial1</vt:lpstr>
      <vt:lpstr>Sozial2</vt:lpstr>
      <vt:lpstr>Sozial(Z)</vt:lpstr>
      <vt:lpstr>Sozial3</vt:lpstr>
      <vt:lpstr>Sozial4</vt:lpstr>
      <vt:lpstr>Sozial5</vt:lpstr>
      <vt:lpstr>Alterssied(Z)</vt:lpstr>
      <vt:lpstr>Sozial6</vt:lpstr>
      <vt:lpstr>Allg_J&amp;S(Z)</vt:lpstr>
      <vt:lpstr>Allg_J&amp;S2</vt:lpstr>
      <vt:lpstr>Allg_J&amp;S3</vt:lpstr>
      <vt:lpstr>Allg_J&amp;S4</vt:lpstr>
      <vt:lpstr>Allg_J&amp;S5</vt:lpstr>
      <vt:lpstr>Schule(Z)</vt:lpstr>
      <vt:lpstr>Schule1</vt:lpstr>
      <vt:lpstr>Schule2</vt:lpstr>
      <vt:lpstr>Schule3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 Stephan</dc:creator>
  <cp:lastModifiedBy>Stephan Schmid</cp:lastModifiedBy>
  <cp:lastPrinted>2004-02-19T13:15:26Z</cp:lastPrinted>
  <dcterms:created xsi:type="dcterms:W3CDTF">1998-12-07T16:53:47Z</dcterms:created>
  <dcterms:modified xsi:type="dcterms:W3CDTF">2025-03-19T14:22:49Z</dcterms:modified>
</cp:coreProperties>
</file>